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activeTab="0"/>
  </bookViews>
  <sheets>
    <sheet name="OFICIAL" sheetId="1" r:id="rId1"/>
  </sheets>
  <definedNames>
    <definedName name="_xlnm.Print_Area" localSheetId="0">'OFICIAL'!$B$1:$G$589</definedName>
  </definedNames>
  <calcPr fullCalcOnLoad="1"/>
</workbook>
</file>

<file path=xl/sharedStrings.xml><?xml version="1.0" encoding="utf-8"?>
<sst xmlns="http://schemas.openxmlformats.org/spreadsheetml/2006/main" count="824" uniqueCount="171">
  <si>
    <t>M2</t>
  </si>
  <si>
    <t>ML</t>
  </si>
  <si>
    <t>UN</t>
  </si>
  <si>
    <t>TOTAL OBRA</t>
  </si>
  <si>
    <t>ITEM</t>
  </si>
  <si>
    <t>DESCRIPCION</t>
  </si>
  <si>
    <t>UND</t>
  </si>
  <si>
    <t>CANT.</t>
  </si>
  <si>
    <t>VR. UNITARIO</t>
  </si>
  <si>
    <t>PAÑETES</t>
  </si>
  <si>
    <t>PINTURA</t>
  </si>
  <si>
    <t>CARPINTERIA METALICA</t>
  </si>
  <si>
    <t xml:space="preserve">ASEO   </t>
  </si>
  <si>
    <t>ACTIVIDADES PRELIMINARES</t>
  </si>
  <si>
    <t>Pañete muros interiores mortero 1:4  incluye filos y dilataciones</t>
  </si>
  <si>
    <t>Vinilo tipo 1 sobre muro 3 manos alta calidad</t>
  </si>
  <si>
    <t>Esmalte sintetico para  puertas y ventanas</t>
  </si>
  <si>
    <t>M3</t>
  </si>
  <si>
    <t>Estuco plastico</t>
  </si>
  <si>
    <t>Muro bloque flexa No 4 10x20x30 cms morte tipo S (1:3)</t>
  </si>
  <si>
    <t>SUMINISTROS</t>
  </si>
  <si>
    <t>1.</t>
  </si>
  <si>
    <t>SUBTOTAL SUMINISTROS</t>
  </si>
  <si>
    <t>IVA 16%</t>
  </si>
  <si>
    <t>TOTAL SUMINISTROS</t>
  </si>
  <si>
    <t>TOTAL PRESUPUESTO OBRA Y SUMINISTROS</t>
  </si>
  <si>
    <t>VALOR TOTAL</t>
  </si>
  <si>
    <t>WELLMAN DIAZ CLAROS</t>
  </si>
  <si>
    <t>MAMPOSTERIA</t>
  </si>
  <si>
    <t>Demolición de muros 0,15, cargue manual, retiro 5 km (Muros mesones, pocetas, otros)ç</t>
  </si>
  <si>
    <t>CARPINTERIA EN ALUMINIO</t>
  </si>
  <si>
    <t>Limpieza de pisos y muros con hidrojet</t>
  </si>
  <si>
    <t>Poyos en concreto 50x8 cm concreto 3000 psi</t>
  </si>
  <si>
    <t>COSTOS DIRECTOS</t>
  </si>
  <si>
    <t>COSTOS INDIRECTOS (A.I.U=30%)</t>
  </si>
  <si>
    <t>B.</t>
  </si>
  <si>
    <t>A.</t>
  </si>
  <si>
    <t>OBRA CIVIL</t>
  </si>
  <si>
    <t>Desmonte marcos y puertas</t>
  </si>
  <si>
    <t>Desmonte cielo raso en lamina liviana</t>
  </si>
  <si>
    <t>CIELORASO</t>
  </si>
  <si>
    <t>INSTALACIONES ELECTRICAS</t>
  </si>
  <si>
    <t>CUBIERTA</t>
  </si>
  <si>
    <t>Desmonte marcos y puertas metalicas</t>
  </si>
  <si>
    <t>Desmonte de ventana, incluye retiro max 10 km</t>
  </si>
  <si>
    <t>Desmonte reja de ventana</t>
  </si>
  <si>
    <t>Desmonte de cielo raso inc retiro</t>
  </si>
  <si>
    <t>Demolición de baldosa de piso e=0,07 mts, incluye afinado retiro 5 km</t>
  </si>
  <si>
    <t>EXCAVACIONES</t>
  </si>
  <si>
    <t>Excav. secas conglomerado manual Incl. retiro 5 kms</t>
  </si>
  <si>
    <t>CIMENTACION</t>
  </si>
  <si>
    <t>Viga cimentación .15*25 4D1/2+f3/8 c/15 C.20,7MPa, (3000)</t>
  </si>
  <si>
    <t>ESTRUCTURAS EN CONCRETO</t>
  </si>
  <si>
    <t>Columna 12*25 4D1/2+flej 3/8c15. 20,7MPa,(3000psi)</t>
  </si>
  <si>
    <t>Viga aerea 15*20 4D1/2+f3/8c15 20,7MPa(3000psi)i</t>
  </si>
  <si>
    <t>PISOS</t>
  </si>
  <si>
    <t xml:space="preserve">Afinado pisos mortero 1:4 E=0.05 mt       </t>
  </si>
  <si>
    <t xml:space="preserve">Relleno mat. Tam. Max. 2" inc compact manual </t>
  </si>
  <si>
    <t>Piso en ceramica liso 32x32 linea fortaleza (baños)</t>
  </si>
  <si>
    <t>Placa de concreto e=20 cms)20,7 Mpa, 3000 Psi)</t>
  </si>
  <si>
    <t>INSTALACIONES HIDROSANITARIAS</t>
  </si>
  <si>
    <t>Red de distribución e impulsión D=1/2" PVC</t>
  </si>
  <si>
    <t>Sanitario acuacer blanco corona</t>
  </si>
  <si>
    <t>Lavamanos sobrep. corona o similar.Inc griferi,acces</t>
  </si>
  <si>
    <t>Conjunto ducha y registro grival</t>
  </si>
  <si>
    <t>Llave terminal 1/2" tipo pesado grival</t>
  </si>
  <si>
    <t xml:space="preserve">Sifon piso, ducha 2" PVC, inc rejilla alum anticu </t>
  </si>
  <si>
    <t>Codo de salida en pvc D=2" desague</t>
  </si>
  <si>
    <t>Codo de salida en pvc D=4" desague</t>
  </si>
  <si>
    <t>Tuberia sanitaria D=2" re int-ext pvc</t>
  </si>
  <si>
    <t>Tuberia sanitaria D=4" re int-ext pvc</t>
  </si>
  <si>
    <t>Caja inspección 0,80x0,80x0,80 lad tolete comun</t>
  </si>
  <si>
    <t>Tanque agua 1000 lts PVC inc conexión 1" - 1/2"</t>
  </si>
  <si>
    <t>ENCHAPES</t>
  </si>
  <si>
    <t>Porcelana estam blanca T. Mediterrane 20x20 alfa</t>
  </si>
  <si>
    <t>Salida toma monofásica con polo a tierra</t>
  </si>
  <si>
    <t>Salidas para lamparas led plana de 10 w</t>
  </si>
  <si>
    <t>Tubo cobre 1/2" T.M. (domic agua fria, calient)</t>
  </si>
  <si>
    <t>CARPINTERIA EN MADERA</t>
  </si>
  <si>
    <t>Puerta en madera entamborada wengue 0,80X2,4 mts incluye chapa</t>
  </si>
  <si>
    <t>Puerta aluminio sistema bisagra, con virdrio</t>
  </si>
  <si>
    <t>Demolición baldosa de piso e=0,07 mts, incluye afinado, retiro 5km</t>
  </si>
  <si>
    <t xml:space="preserve">Desmonte de lamparas </t>
  </si>
  <si>
    <t>Porcelanato beige 0,6x0,6 mts</t>
  </si>
  <si>
    <t>Desmonte ventilador de pared</t>
  </si>
  <si>
    <t>Desmonte de ventanas, incluye retiro max 10 km</t>
  </si>
  <si>
    <t xml:space="preserve">Tablero parcial 4 circuitos, inc breaker                   </t>
  </si>
  <si>
    <t xml:space="preserve">Tablero parcial 8 circuitos, inc breaker                       </t>
  </si>
  <si>
    <t xml:space="preserve">Acometida trifasica No.8, L= 25 mts, inc cont, polo t       </t>
  </si>
  <si>
    <t xml:space="preserve">Tablero parcial 8 circuitos, inc breaker                        </t>
  </si>
  <si>
    <t>Acometida parcial 2No.10+1No.12 ducto PVC 3/4" (Para aires acondic)</t>
  </si>
  <si>
    <t>Demolición concreto simple inc cargue manual 5 km, (Tablero 1,30x4 en conc)</t>
  </si>
  <si>
    <t>Desmonte ventanas, incluye retiro max 10 km</t>
  </si>
  <si>
    <t>CLINICA DE GRANDES ANIMALES</t>
  </si>
  <si>
    <t>Puerta en vidrio tem 10mm, cerrad,manija, pivote 2x1</t>
  </si>
  <si>
    <t>Suministro e instalación de aire acondicionado de 24.000 BTU, inc materiales de inst. &lt; a 5 mts</t>
  </si>
  <si>
    <t>Meson conc 20,7 Mpa, 3000 psi granito pulido e=7 cms, a=65 cms, D=1/2" ambos sent</t>
  </si>
  <si>
    <t>Lavaplatos acero inox 0,60x0,40 inc griferia</t>
  </si>
  <si>
    <t>Ventana aluminio corredizas inc vidrio 4 mm</t>
  </si>
  <si>
    <t>Reja tipo banco tubo cuadrado 1" Cal.18</t>
  </si>
  <si>
    <t>2.</t>
  </si>
  <si>
    <t>Demolición de muros e=0,15 mts, inc revoq, enchape, cargue manual 5 km</t>
  </si>
  <si>
    <t>Demolición concreto simple inc cargue manual 5 km, (Meson 2,0x0,6 en conc)</t>
  </si>
  <si>
    <t>Desmonte reja metalica</t>
  </si>
  <si>
    <t>Guardaescoba en porcelanato 60x10 mts</t>
  </si>
  <si>
    <t>Demolición de baldosa de piso e=0,07 mts, incluye afinado, retiro 5km</t>
  </si>
  <si>
    <t>Demolición muros 0.15, cargue manual, retiro 5km</t>
  </si>
  <si>
    <t>Desmonte ventanas metalicas</t>
  </si>
  <si>
    <t>Desmonte limpieza e instalación de lamparas</t>
  </si>
  <si>
    <t>Desmonte aparato sanitario</t>
  </si>
  <si>
    <t>Muro bloque flexa No 4, 10x20x30 cms, mortero tipo S(1:3)</t>
  </si>
  <si>
    <t xml:space="preserve">Afinado pisos mortero 1:4 e=0.35 mm       </t>
  </si>
  <si>
    <t>Porcelanato beige 60x60</t>
  </si>
  <si>
    <t>Guardaescoba en porcelanato</t>
  </si>
  <si>
    <t>Piso en ceramica liso 32x32, linea fortaleza (Baño)</t>
  </si>
  <si>
    <t>Acometida Trifa No.8, L=25m, incl contador, polo t</t>
  </si>
  <si>
    <t>Tablero parcial 8 circuitos, inc breaker</t>
  </si>
  <si>
    <t>Salidas para tomas trifasicas</t>
  </si>
  <si>
    <t>Salida de lampara T8 de 4x32</t>
  </si>
  <si>
    <t>Puerta aluminio sistema bisagra, con vidrio 4 mm</t>
  </si>
  <si>
    <t>Puerta marco mad cedro, tab en triplex 2,1x0,8 a 0,9</t>
  </si>
  <si>
    <t>Ventana aluminio corredizas, con vidrio 4 mm</t>
  </si>
  <si>
    <t>Rejilla persiana en aluminio</t>
  </si>
  <si>
    <t>ENCHAPES MUROS (Baños)</t>
  </si>
  <si>
    <t>Porcelana estamp. Blanca T. Mediterran 20x20 (alfa)</t>
  </si>
  <si>
    <t>Rejilla sosco 3x2", aluminio.(Anticucarachas)</t>
  </si>
  <si>
    <t>Sanitario acuacer blanc. Corona</t>
  </si>
  <si>
    <t>Juego de incrustaciones blanco</t>
  </si>
  <si>
    <t>JGO</t>
  </si>
  <si>
    <t>Vinilo tipo 1 muro interiores 3 manos alta calidad</t>
  </si>
  <si>
    <t>Pintura vinilo t. Coraza exterior 3 manos</t>
  </si>
  <si>
    <t>Cieloraso placa superboard 6 mm inc pintura</t>
  </si>
  <si>
    <t>VIDRIOS</t>
  </si>
  <si>
    <t>Polarizado vent, puert, color blanco (sanblasting)</t>
  </si>
  <si>
    <t>Suministro e instalación de aire acondicionado de 18.000 BTU, inc materiales de instalación &lt; 5 mts</t>
  </si>
  <si>
    <t>NOTA: Los precios correspondientes al valor unitario de cada item, se tomaron de acuerdo al listado de precios oficiales de la gobernacion del Meta y/o alcaldia de Villavicencio, segun resolución Rectoral No 1973 de 2014.  Por otra parte los precios cuyo valor unitario no se encuentran en este listado, se establecio según cotizaciones anexas al analisis de precios unitarios, como lo indica la ley 80 de 1993.</t>
  </si>
  <si>
    <t>Demolición enchap, muro, pañete, inc carg man 5km</t>
  </si>
  <si>
    <t>Esmalte sintetico para columnas metalicas</t>
  </si>
  <si>
    <t>OFICINA DE PROFESORES DE HISTOPATOLOGIA</t>
  </si>
  <si>
    <t>Pint. Vinilo t. Ondulada cara inf. 3 capas s/inst</t>
  </si>
  <si>
    <t>Desmonte de lamparas</t>
  </si>
  <si>
    <t>Meson concreto 20,7 Mpa, (3000 psi) granito pulid. e=7 cms, a=65 cms, D=1/2", c/20 sent</t>
  </si>
  <si>
    <t>Demolición enchap, muro, pañet, inc carg man 5km</t>
  </si>
  <si>
    <t>SALA DE PROFESORES DE ANATOMIA ANIMAL</t>
  </si>
  <si>
    <t>Lavamanos sobrep. corona o sim inc griferia, acces</t>
  </si>
  <si>
    <t>Esmalte sintetico para ventanas</t>
  </si>
  <si>
    <t>Teja asbesto cemento perfil 7 prom, 5-6-7-8-10</t>
  </si>
  <si>
    <t>OFICINA DE AVICULTURA</t>
  </si>
  <si>
    <t>Esmalte sintetico estruct met, (columnas, vigas)</t>
  </si>
  <si>
    <t xml:space="preserve">ADECUACION Y REMODELACION DE INSTALACIONES LOCATIVAS DE LOS PUESTOS DE TRABAJO Y SALA DE PROFESORES DEL PROGRAMA DE MEDICINA VETERINARIA Y ZOOTECNIA SEDE BARCELONA DE LA UNIVERSIDAD DE LOS LLANOS. </t>
  </si>
  <si>
    <t>C.</t>
  </si>
  <si>
    <t>OFICINA DEL PROGRAMA DE MEDICINA VETERINARIA Y ZOOCTENIA</t>
  </si>
  <si>
    <t>OFICINA LABORATORIO DE FISIOLOGIA Y PARASITOLOGIA</t>
  </si>
  <si>
    <t>D.</t>
  </si>
  <si>
    <t>OFICINA DE PROFESORES AREA DE CLINICA VETERINARIA</t>
  </si>
  <si>
    <t>E.</t>
  </si>
  <si>
    <t>F.</t>
  </si>
  <si>
    <t>G.</t>
  </si>
  <si>
    <t>CENTROS DE INVESTIGACION Y PROYECION SOCIAL</t>
  </si>
  <si>
    <t>H.</t>
  </si>
  <si>
    <t>OFICINA DE PROESORES DE PRODUCCION ANIMAL</t>
  </si>
  <si>
    <t>I.</t>
  </si>
  <si>
    <t>J.</t>
  </si>
  <si>
    <t>K.</t>
  </si>
  <si>
    <t>L.</t>
  </si>
  <si>
    <t>OFICINAS DE PROESORES DE MICROBIOLOGIA ANIMAL</t>
  </si>
  <si>
    <t>II.</t>
  </si>
  <si>
    <t>OFICINA DE PROFESORES DE LA ESCUELA DE CIENCIAS ANIMALES</t>
  </si>
  <si>
    <t>SALA DE PROFESORES DE MVZ</t>
  </si>
  <si>
    <t>Ingeniero Civil</t>
  </si>
  <si>
    <t>ANEXO 1 ESTUDIO PREVIO Presupuesto Oficial</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</si>
</sst>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00_-;\-* #,##0.00_-;_-* &quot;-&quot;_-;_-@_-"/>
    <numFmt numFmtId="167" formatCode="0.0"/>
    <numFmt numFmtId="168" formatCode="_-* #,##0.00\ &quot;€&quot;_-;\-* #,##0.00\ &quot;€&quot;_-;_-* &quot;-&quot;??\ &quot;€&quot;_-;_-@_-"/>
    <numFmt numFmtId="169" formatCode="_-* #,##0.00\ [$€-1]_-;\-* #,##0.00\ [$€-1]_-;_-* &quot;-&quot;??\ [$€-1]_-"/>
  </numFmts>
  <fonts count="50">
    <font>
      <sz val="11"/>
      <color theme="1"/>
      <name val="Calibri"/>
      <family val="2"/>
    </font>
    <font>
      <sz val="11"/>
      <color indexed="8"/>
      <name val="Calibri"/>
      <family val="2"/>
    </font>
    <font>
      <b/>
      <sz val="9"/>
      <color indexed="8"/>
      <name val="Arial"/>
      <family val="2"/>
    </font>
    <font>
      <sz val="8"/>
      <name val="Calibri"/>
      <family val="2"/>
    </font>
    <font>
      <b/>
      <sz val="9"/>
      <name val="Arial"/>
      <family val="0"/>
    </font>
    <font>
      <sz val="9"/>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u val="single"/>
      <sz val="9"/>
      <color indexed="8"/>
      <name val="Arial"/>
      <family val="2"/>
    </font>
    <font>
      <b/>
      <sz val="10"/>
      <color indexed="8"/>
      <name val="Arial"/>
      <family val="0"/>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000000"/>
      <name val="Arial"/>
      <family val="2"/>
    </font>
    <font>
      <b/>
      <sz val="9"/>
      <color theme="1"/>
      <name val="Arial"/>
      <family val="2"/>
    </font>
    <font>
      <b/>
      <u val="single"/>
      <sz val="9"/>
      <color rgb="FF000000"/>
      <name val="Arial"/>
      <family val="2"/>
    </font>
    <font>
      <b/>
      <u val="single"/>
      <sz val="9"/>
      <color theme="1"/>
      <name val="Arial"/>
      <family val="2"/>
    </font>
    <font>
      <b/>
      <sz val="10"/>
      <color theme="1"/>
      <name val="Arial"/>
      <family val="0"/>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thin"/>
      <top style="thin"/>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border>
    <border>
      <left style="medium"/>
      <right/>
      <top style="thin"/>
      <bottom style="thin"/>
    </border>
    <border>
      <left/>
      <right style="thin"/>
      <top style="thin"/>
      <bottom style="thin"/>
    </border>
    <border>
      <left style="thin"/>
      <right/>
      <top style="thin"/>
      <bottom style="thin"/>
    </border>
    <border>
      <left style="thin"/>
      <right/>
      <top/>
      <bottom style="thin"/>
    </border>
    <border>
      <left style="thin"/>
      <right style="medium"/>
      <top style="thin"/>
      <bottom style="mediu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thin"/>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168" fontId="6" fillId="0" borderId="0" applyFont="0" applyFill="0" applyBorder="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9" fontId="6" fillId="0" borderId="0" applyFont="0" applyFill="0" applyBorder="0" applyAlignment="0" applyProtection="0"/>
    <xf numFmtId="0" fontId="1" fillId="0" borderId="0">
      <alignment/>
      <protection/>
    </xf>
    <xf numFmtId="0" fontId="34"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93">
    <xf numFmtId="0" fontId="0" fillId="0" borderId="0" xfId="0" applyFont="1" applyAlignment="1">
      <alignment/>
    </xf>
    <xf numFmtId="0" fontId="43" fillId="33" borderId="10" xfId="0" applyFont="1" applyFill="1" applyBorder="1" applyAlignment="1">
      <alignment horizontal="center" vertical="center"/>
    </xf>
    <xf numFmtId="0" fontId="43" fillId="33" borderId="10" xfId="0" applyFont="1" applyFill="1" applyBorder="1" applyAlignment="1">
      <alignment horizontal="left" vertical="center"/>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0" fontId="43" fillId="0" borderId="10" xfId="0" applyFont="1" applyBorder="1" applyAlignment="1">
      <alignment vertical="center" wrapText="1"/>
    </xf>
    <xf numFmtId="0" fontId="44" fillId="0" borderId="10" xfId="0" applyFont="1" applyBorder="1" applyAlignment="1">
      <alignment horizontal="center" vertical="center" wrapText="1"/>
    </xf>
    <xf numFmtId="0" fontId="45" fillId="0" borderId="10" xfId="0" applyFont="1" applyFill="1" applyBorder="1" applyAlignment="1">
      <alignment vertical="center"/>
    </xf>
    <xf numFmtId="0" fontId="43" fillId="0" borderId="10" xfId="0" applyFont="1" applyBorder="1" applyAlignment="1">
      <alignment horizontal="center" vertical="center"/>
    </xf>
    <xf numFmtId="0" fontId="43" fillId="0" borderId="10" xfId="0" applyFont="1" applyBorder="1" applyAlignment="1">
      <alignment horizontal="justify" vertical="center" wrapText="1"/>
    </xf>
    <xf numFmtId="0" fontId="44" fillId="0" borderId="11" xfId="0" applyFont="1" applyBorder="1" applyAlignment="1">
      <alignment horizontal="center" vertical="center"/>
    </xf>
    <xf numFmtId="0" fontId="43" fillId="33" borderId="11" xfId="0" applyFont="1" applyFill="1" applyBorder="1" applyAlignment="1">
      <alignment horizontal="right" vertical="center"/>
    </xf>
    <xf numFmtId="0" fontId="43" fillId="0" borderId="11" xfId="0" applyFont="1" applyBorder="1" applyAlignment="1">
      <alignment horizontal="center" vertical="center"/>
    </xf>
    <xf numFmtId="0" fontId="44" fillId="0" borderId="11" xfId="0" applyFont="1" applyBorder="1" applyAlignment="1">
      <alignment horizontal="center" vertical="center" wrapText="1"/>
    </xf>
    <xf numFmtId="0" fontId="44" fillId="0" borderId="11" xfId="0" applyFont="1" applyBorder="1" applyAlignment="1">
      <alignment vertical="center" wrapText="1"/>
    </xf>
    <xf numFmtId="0" fontId="43" fillId="33" borderId="11" xfId="0" applyFont="1" applyFill="1" applyBorder="1" applyAlignment="1">
      <alignment horizontal="center" vertical="center"/>
    </xf>
    <xf numFmtId="0" fontId="44" fillId="0" borderId="11" xfId="0" applyFont="1" applyBorder="1" applyAlignment="1">
      <alignment horizontal="left" vertical="center" wrapText="1"/>
    </xf>
    <xf numFmtId="0" fontId="45" fillId="0" borderId="10" xfId="0" applyFont="1" applyBorder="1" applyAlignment="1">
      <alignment vertical="center"/>
    </xf>
    <xf numFmtId="0" fontId="45" fillId="0" borderId="12" xfId="0" applyFont="1" applyBorder="1" applyAlignment="1">
      <alignment vertical="center"/>
    </xf>
    <xf numFmtId="0" fontId="43" fillId="33" borderId="10" xfId="0" applyFont="1" applyFill="1" applyBorder="1" applyAlignment="1">
      <alignment horizontal="left" vertical="center" wrapText="1"/>
    </xf>
    <xf numFmtId="0" fontId="43" fillId="0" borderId="13" xfId="0" applyFont="1" applyBorder="1" applyAlignment="1">
      <alignment vertical="center"/>
    </xf>
    <xf numFmtId="0" fontId="43" fillId="0" borderId="12" xfId="0" applyFont="1" applyBorder="1" applyAlignment="1">
      <alignment vertical="center"/>
    </xf>
    <xf numFmtId="0" fontId="43" fillId="0" borderId="14" xfId="0" applyFont="1" applyBorder="1" applyAlignment="1">
      <alignment vertical="center"/>
    </xf>
    <xf numFmtId="0" fontId="43" fillId="0" borderId="11" xfId="0" applyFont="1" applyBorder="1" applyAlignment="1">
      <alignment vertical="center"/>
    </xf>
    <xf numFmtId="0" fontId="43" fillId="0" borderId="10" xfId="0" applyFont="1" applyBorder="1" applyAlignment="1">
      <alignment vertical="center"/>
    </xf>
    <xf numFmtId="0" fontId="45" fillId="0" borderId="14" xfId="0" applyFont="1" applyBorder="1" applyAlignment="1">
      <alignment vertical="center"/>
    </xf>
    <xf numFmtId="0" fontId="45"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43" fillId="0" borderId="10" xfId="0" applyFont="1" applyFill="1" applyBorder="1" applyAlignment="1">
      <alignment horizontal="justify" vertical="center" wrapText="1"/>
    </xf>
    <xf numFmtId="166" fontId="43" fillId="0" borderId="10" xfId="50" applyNumberFormat="1" applyFont="1" applyBorder="1" applyAlignment="1">
      <alignment horizontal="right" vertical="center"/>
    </xf>
    <xf numFmtId="166" fontId="45" fillId="0" borderId="10" xfId="50" applyNumberFormat="1" applyFont="1" applyFill="1" applyBorder="1" applyAlignment="1">
      <alignment vertical="center"/>
    </xf>
    <xf numFmtId="166" fontId="2" fillId="0" borderId="17" xfId="50" applyNumberFormat="1" applyFont="1" applyFill="1" applyBorder="1" applyAlignment="1">
      <alignment horizontal="center" vertical="center"/>
    </xf>
    <xf numFmtId="166" fontId="45" fillId="0" borderId="15" xfId="50" applyNumberFormat="1" applyFont="1" applyFill="1" applyBorder="1" applyAlignment="1">
      <alignment vertical="center"/>
    </xf>
    <xf numFmtId="166" fontId="44" fillId="0" borderId="10" xfId="50" applyNumberFormat="1" applyFont="1" applyBorder="1" applyAlignment="1">
      <alignment horizontal="right" vertical="center"/>
    </xf>
    <xf numFmtId="166" fontId="43" fillId="33" borderId="10" xfId="50" applyNumberFormat="1" applyFont="1" applyFill="1" applyBorder="1" applyAlignment="1">
      <alignment horizontal="left" vertical="center"/>
    </xf>
    <xf numFmtId="166" fontId="43" fillId="33" borderId="10" xfId="50" applyNumberFormat="1" applyFont="1" applyFill="1" applyBorder="1" applyAlignment="1">
      <alignment horizontal="right" vertical="center"/>
    </xf>
    <xf numFmtId="166" fontId="43" fillId="0" borderId="10" xfId="50" applyNumberFormat="1" applyFont="1" applyBorder="1" applyAlignment="1">
      <alignment vertical="center"/>
    </xf>
    <xf numFmtId="166" fontId="45" fillId="33" borderId="10" xfId="50" applyNumberFormat="1" applyFont="1" applyFill="1" applyBorder="1" applyAlignment="1">
      <alignment horizontal="right" vertical="center"/>
    </xf>
    <xf numFmtId="166" fontId="46" fillId="0" borderId="10" xfId="50" applyNumberFormat="1" applyFont="1" applyBorder="1" applyAlignment="1">
      <alignment horizontal="right" vertical="center"/>
    </xf>
    <xf numFmtId="166" fontId="2" fillId="0" borderId="18" xfId="50" applyNumberFormat="1" applyFont="1" applyFill="1" applyBorder="1" applyAlignment="1">
      <alignment horizontal="center" vertical="center"/>
    </xf>
    <xf numFmtId="166" fontId="45" fillId="0" borderId="19" xfId="50" applyNumberFormat="1" applyFont="1" applyFill="1" applyBorder="1" applyAlignment="1">
      <alignment vertical="center"/>
    </xf>
    <xf numFmtId="166" fontId="44" fillId="0" borderId="20" xfId="50" applyNumberFormat="1" applyFont="1" applyBorder="1" applyAlignment="1">
      <alignment horizontal="right" vertical="center" wrapText="1"/>
    </xf>
    <xf numFmtId="166" fontId="45" fillId="33" borderId="20" xfId="50" applyNumberFormat="1" applyFont="1" applyFill="1" applyBorder="1" applyAlignment="1">
      <alignment horizontal="left" vertical="center"/>
    </xf>
    <xf numFmtId="166" fontId="43" fillId="33" borderId="20" xfId="50" applyNumberFormat="1" applyFont="1" applyFill="1" applyBorder="1" applyAlignment="1">
      <alignment horizontal="left" vertical="center"/>
    </xf>
    <xf numFmtId="166" fontId="45" fillId="0" borderId="20" xfId="50" applyNumberFormat="1" applyFont="1" applyFill="1" applyBorder="1" applyAlignment="1">
      <alignment vertical="center"/>
    </xf>
    <xf numFmtId="166" fontId="43" fillId="33" borderId="20" xfId="50" applyNumberFormat="1" applyFont="1" applyFill="1" applyBorder="1" applyAlignment="1">
      <alignment horizontal="center" vertical="center"/>
    </xf>
    <xf numFmtId="166" fontId="47" fillId="33" borderId="20" xfId="50" applyNumberFormat="1" applyFont="1" applyFill="1" applyBorder="1" applyAlignment="1">
      <alignment horizontal="center" vertical="center"/>
    </xf>
    <xf numFmtId="166" fontId="43" fillId="0" borderId="20" xfId="50" applyNumberFormat="1" applyFont="1" applyBorder="1" applyAlignment="1">
      <alignment horizontal="right" vertical="center"/>
    </xf>
    <xf numFmtId="0" fontId="43" fillId="0" borderId="11" xfId="0" applyFont="1" applyFill="1" applyBorder="1" applyAlignment="1">
      <alignment horizontal="center" vertical="center"/>
    </xf>
    <xf numFmtId="0" fontId="43" fillId="0" borderId="10" xfId="0" applyFont="1" applyFill="1" applyBorder="1" applyAlignment="1">
      <alignment horizontal="center" vertical="center"/>
    </xf>
    <xf numFmtId="166" fontId="44" fillId="0" borderId="20" xfId="50" applyNumberFormat="1" applyFont="1" applyFill="1" applyBorder="1" applyAlignment="1">
      <alignment horizontal="right" vertical="center" wrapText="1"/>
    </xf>
    <xf numFmtId="166" fontId="43" fillId="0" borderId="10" xfId="50" applyNumberFormat="1" applyFont="1" applyFill="1" applyBorder="1" applyAlignment="1">
      <alignment horizontal="right" vertical="center"/>
    </xf>
    <xf numFmtId="166" fontId="43" fillId="0" borderId="20" xfId="50" applyNumberFormat="1"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Fill="1" applyBorder="1" applyAlignment="1">
      <alignment vertical="center"/>
    </xf>
    <xf numFmtId="0" fontId="44" fillId="0" borderId="10" xfId="0" applyFont="1" applyFill="1" applyBorder="1" applyAlignment="1">
      <alignment horizontal="justify" vertical="center"/>
    </xf>
    <xf numFmtId="166" fontId="43" fillId="0" borderId="10" xfId="50" applyNumberFormat="1" applyFont="1" applyFill="1" applyBorder="1" applyAlignment="1">
      <alignment horizontal="center" vertical="center"/>
    </xf>
    <xf numFmtId="0" fontId="43" fillId="0" borderId="11" xfId="0" applyFont="1" applyFill="1" applyBorder="1" applyAlignment="1">
      <alignment horizontal="left" vertical="center"/>
    </xf>
    <xf numFmtId="0" fontId="43" fillId="0" borderId="1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top" wrapText="1"/>
    </xf>
    <xf numFmtId="0" fontId="43" fillId="0" borderId="21" xfId="0" applyFont="1" applyFill="1" applyBorder="1" applyAlignment="1">
      <alignment horizontal="center" vertical="center"/>
    </xf>
    <xf numFmtId="0" fontId="43" fillId="0" borderId="15" xfId="0" applyFont="1" applyFill="1" applyBorder="1" applyAlignment="1">
      <alignment vertical="center"/>
    </xf>
    <xf numFmtId="0" fontId="43" fillId="0" borderId="21" xfId="0" applyFont="1" applyBorder="1" applyAlignment="1">
      <alignment vertical="center"/>
    </xf>
    <xf numFmtId="0" fontId="43" fillId="0" borderId="15" xfId="0" applyFont="1" applyBorder="1" applyAlignment="1">
      <alignment vertical="center"/>
    </xf>
    <xf numFmtId="0" fontId="43" fillId="33" borderId="10" xfId="0" applyFont="1" applyFill="1" applyBorder="1" applyAlignment="1">
      <alignment/>
    </xf>
    <xf numFmtId="0" fontId="43" fillId="33" borderId="10" xfId="0" applyFont="1" applyFill="1" applyBorder="1" applyAlignment="1">
      <alignment horizontal="center"/>
    </xf>
    <xf numFmtId="2" fontId="43" fillId="33" borderId="10" xfId="0" applyNumberFormat="1" applyFont="1" applyFill="1" applyBorder="1" applyAlignment="1">
      <alignment/>
    </xf>
    <xf numFmtId="2" fontId="43" fillId="33" borderId="10" xfId="49" applyNumberFormat="1" applyFont="1" applyFill="1" applyBorder="1" applyAlignment="1">
      <alignment/>
    </xf>
    <xf numFmtId="0" fontId="43" fillId="0" borderId="22" xfId="0" applyFont="1" applyBorder="1" applyAlignment="1">
      <alignment vertical="center"/>
    </xf>
    <xf numFmtId="0" fontId="2" fillId="0" borderId="17"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xf>
    <xf numFmtId="166" fontId="2" fillId="0" borderId="15" xfId="50" applyNumberFormat="1" applyFont="1" applyFill="1" applyBorder="1" applyAlignment="1">
      <alignment horizontal="center" vertical="center"/>
    </xf>
    <xf numFmtId="166" fontId="2" fillId="0" borderId="19" xfId="50" applyNumberFormat="1" applyFont="1" applyFill="1" applyBorder="1" applyAlignment="1">
      <alignment horizontal="center" vertical="center"/>
    </xf>
    <xf numFmtId="0" fontId="43" fillId="0" borderId="15" xfId="0" applyFont="1" applyFill="1" applyBorder="1" applyAlignment="1">
      <alignment horizontal="center" vertical="center"/>
    </xf>
    <xf numFmtId="166" fontId="43" fillId="0" borderId="15" xfId="50" applyNumberFormat="1" applyFont="1" applyFill="1" applyBorder="1" applyAlignment="1">
      <alignment vertical="center"/>
    </xf>
    <xf numFmtId="166" fontId="43" fillId="0" borderId="19" xfId="50" applyNumberFormat="1" applyFont="1" applyFill="1" applyBorder="1" applyAlignment="1">
      <alignment vertical="center"/>
    </xf>
    <xf numFmtId="166" fontId="43" fillId="0" borderId="10" xfId="50" applyNumberFormat="1" applyFont="1" applyFill="1" applyBorder="1" applyAlignment="1">
      <alignment vertical="center"/>
    </xf>
    <xf numFmtId="0" fontId="44" fillId="0" borderId="10" xfId="0" applyFont="1" applyFill="1" applyBorder="1" applyAlignment="1">
      <alignment horizontal="justify" vertical="center" wrapText="1"/>
    </xf>
    <xf numFmtId="0" fontId="43" fillId="0" borderId="10" xfId="0" applyFont="1" applyFill="1" applyBorder="1" applyAlignment="1">
      <alignment horizontal="left" vertical="center"/>
    </xf>
    <xf numFmtId="2" fontId="43" fillId="0" borderId="10" xfId="0" applyNumberFormat="1" applyFont="1" applyFill="1" applyBorder="1" applyAlignment="1">
      <alignment horizontal="left" vertical="center"/>
    </xf>
    <xf numFmtId="43" fontId="45" fillId="0" borderId="10" xfId="49" applyFont="1" applyFill="1" applyBorder="1" applyAlignment="1">
      <alignment horizontal="right" vertical="center"/>
    </xf>
    <xf numFmtId="0" fontId="43" fillId="0" borderId="10" xfId="0" applyFont="1" applyFill="1" applyBorder="1" applyAlignment="1">
      <alignment horizontal="left" vertical="center" wrapText="1"/>
    </xf>
    <xf numFmtId="2" fontId="43" fillId="0" borderId="10" xfId="0" applyNumberFormat="1" applyFont="1" applyFill="1" applyBorder="1" applyAlignment="1">
      <alignment horizontal="right" vertical="center"/>
    </xf>
    <xf numFmtId="43" fontId="43" fillId="0" borderId="10" xfId="49" applyFont="1" applyFill="1" applyBorder="1" applyAlignment="1">
      <alignment horizontal="right" vertical="center"/>
    </xf>
    <xf numFmtId="0" fontId="43" fillId="0" borderId="11" xfId="0" applyFont="1" applyFill="1" applyBorder="1" applyAlignment="1">
      <alignment horizontal="right" vertical="center"/>
    </xf>
    <xf numFmtId="0" fontId="44" fillId="0" borderId="10" xfId="0" applyFont="1" applyBorder="1" applyAlignment="1">
      <alignment vertical="center"/>
    </xf>
    <xf numFmtId="0" fontId="44" fillId="0" borderId="10" xfId="0" applyFont="1" applyBorder="1" applyAlignment="1">
      <alignment horizontal="center" vertical="center"/>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2" fontId="43" fillId="0" borderId="11" xfId="0" applyNumberFormat="1" applyFont="1" applyBorder="1" applyAlignment="1">
      <alignment horizontal="center" vertical="center"/>
    </xf>
    <xf numFmtId="0" fontId="43" fillId="0" borderId="2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10" xfId="0" applyFont="1" applyFill="1" applyBorder="1" applyAlignment="1">
      <alignment horizontal="justify" vertical="justify"/>
    </xf>
    <xf numFmtId="167" fontId="43" fillId="0" borderId="11" xfId="0" applyNumberFormat="1" applyFont="1" applyFill="1" applyBorder="1" applyAlignment="1">
      <alignment horizontal="center" vertical="center"/>
    </xf>
    <xf numFmtId="0" fontId="43" fillId="0" borderId="10" xfId="0" applyFont="1" applyFill="1" applyBorder="1" applyAlignment="1">
      <alignment/>
    </xf>
    <xf numFmtId="0" fontId="43" fillId="0" borderId="10" xfId="0" applyFont="1" applyBorder="1" applyAlignment="1">
      <alignment horizontal="left" vertical="center" wrapText="1"/>
    </xf>
    <xf numFmtId="2" fontId="43" fillId="0" borderId="20" xfId="0" applyNumberFormat="1" applyFont="1" applyBorder="1" applyAlignment="1">
      <alignment/>
    </xf>
    <xf numFmtId="0" fontId="43" fillId="33" borderId="11" xfId="0" applyFont="1" applyFill="1" applyBorder="1" applyAlignment="1">
      <alignment horizontal="center"/>
    </xf>
    <xf numFmtId="166" fontId="45" fillId="0" borderId="15" xfId="51" applyNumberFormat="1" applyFont="1" applyFill="1" applyBorder="1" applyAlignment="1">
      <alignment vertical="center"/>
    </xf>
    <xf numFmtId="166" fontId="45" fillId="0" borderId="19" xfId="51" applyNumberFormat="1" applyFont="1" applyFill="1" applyBorder="1" applyAlignment="1">
      <alignment vertical="center"/>
    </xf>
    <xf numFmtId="166" fontId="44" fillId="0" borderId="10" xfId="51" applyNumberFormat="1" applyFont="1" applyBorder="1" applyAlignment="1">
      <alignment horizontal="right" vertical="center"/>
    </xf>
    <xf numFmtId="166" fontId="44" fillId="0" borderId="20" xfId="51" applyNumberFormat="1" applyFont="1" applyBorder="1" applyAlignment="1">
      <alignment horizontal="right" vertical="center" wrapText="1"/>
    </xf>
    <xf numFmtId="0" fontId="43" fillId="0" borderId="11" xfId="0" applyFont="1" applyBorder="1" applyAlignment="1">
      <alignment horizontal="center"/>
    </xf>
    <xf numFmtId="0" fontId="43" fillId="0" borderId="10" xfId="0" applyFont="1" applyBorder="1" applyAlignment="1">
      <alignment/>
    </xf>
    <xf numFmtId="0" fontId="43" fillId="0" borderId="10" xfId="0" applyFont="1" applyBorder="1" applyAlignment="1">
      <alignment horizontal="center"/>
    </xf>
    <xf numFmtId="166" fontId="43" fillId="0" borderId="10" xfId="51" applyNumberFormat="1" applyFont="1" applyBorder="1" applyAlignment="1">
      <alignment/>
    </xf>
    <xf numFmtId="166" fontId="43" fillId="0" borderId="10" xfId="51" applyNumberFormat="1" applyFont="1" applyFill="1" applyBorder="1" applyAlignment="1">
      <alignment horizontal="right" vertical="center"/>
    </xf>
    <xf numFmtId="166" fontId="43" fillId="0" borderId="15" xfId="51" applyNumberFormat="1" applyFont="1" applyFill="1" applyBorder="1" applyAlignment="1">
      <alignment vertical="center"/>
    </xf>
    <xf numFmtId="166" fontId="43" fillId="0" borderId="15" xfId="51" applyNumberFormat="1" applyFont="1" applyFill="1" applyBorder="1" applyAlignment="1">
      <alignment horizontal="right" vertical="center"/>
    </xf>
    <xf numFmtId="166" fontId="43" fillId="0" borderId="10" xfId="51" applyNumberFormat="1" applyFont="1" applyBorder="1" applyAlignment="1">
      <alignment horizontal="right" vertical="center"/>
    </xf>
    <xf numFmtId="166" fontId="45" fillId="0" borderId="10" xfId="51" applyNumberFormat="1" applyFont="1" applyFill="1" applyBorder="1" applyAlignment="1">
      <alignment vertical="center"/>
    </xf>
    <xf numFmtId="166" fontId="45" fillId="0" borderId="20" xfId="51" applyNumberFormat="1" applyFont="1" applyFill="1" applyBorder="1" applyAlignment="1">
      <alignment vertical="center"/>
    </xf>
    <xf numFmtId="166" fontId="43" fillId="33" borderId="10" xfId="51" applyNumberFormat="1" applyFont="1" applyFill="1" applyBorder="1" applyAlignment="1">
      <alignment horizontal="left" vertical="center"/>
    </xf>
    <xf numFmtId="166" fontId="45" fillId="33" borderId="10" xfId="51" applyNumberFormat="1" applyFont="1" applyFill="1" applyBorder="1" applyAlignment="1">
      <alignment horizontal="right" vertical="center"/>
    </xf>
    <xf numFmtId="166" fontId="45" fillId="33" borderId="20" xfId="51" applyNumberFormat="1" applyFont="1" applyFill="1" applyBorder="1" applyAlignment="1">
      <alignment horizontal="left" vertical="center"/>
    </xf>
    <xf numFmtId="166" fontId="44" fillId="0" borderId="10" xfId="51" applyNumberFormat="1" applyFont="1" applyFill="1" applyBorder="1" applyAlignment="1">
      <alignment horizontal="right" vertical="center"/>
    </xf>
    <xf numFmtId="166" fontId="43" fillId="33" borderId="20" xfId="51" applyNumberFormat="1" applyFont="1" applyFill="1" applyBorder="1" applyAlignment="1">
      <alignment horizontal="center" vertical="center"/>
    </xf>
    <xf numFmtId="166" fontId="43" fillId="0" borderId="10" xfId="51" applyNumberFormat="1" applyFont="1" applyFill="1" applyBorder="1" applyAlignment="1">
      <alignment horizontal="center" vertical="center"/>
    </xf>
    <xf numFmtId="166" fontId="43" fillId="0" borderId="20" xfId="51" applyNumberFormat="1" applyFont="1" applyFill="1" applyBorder="1" applyAlignment="1">
      <alignment horizontal="center" vertical="center"/>
    </xf>
    <xf numFmtId="166" fontId="44" fillId="0" borderId="20" xfId="51" applyNumberFormat="1" applyFont="1" applyFill="1" applyBorder="1" applyAlignment="1">
      <alignment horizontal="right" vertical="center" wrapText="1"/>
    </xf>
    <xf numFmtId="165" fontId="5" fillId="0" borderId="10" xfId="52" applyFont="1" applyFill="1" applyBorder="1" applyAlignment="1">
      <alignment horizontal="center" vertical="center"/>
    </xf>
    <xf numFmtId="165" fontId="43" fillId="0" borderId="25" xfId="52" applyFont="1" applyFill="1" applyBorder="1" applyAlignment="1">
      <alignment/>
    </xf>
    <xf numFmtId="165" fontId="5" fillId="0" borderId="10" xfId="52" applyFont="1" applyBorder="1" applyAlignment="1">
      <alignment/>
    </xf>
    <xf numFmtId="165" fontId="43" fillId="0" borderId="10" xfId="52" applyFont="1" applyFill="1" applyBorder="1" applyAlignment="1">
      <alignment/>
    </xf>
    <xf numFmtId="165" fontId="43" fillId="0" borderId="26" xfId="52" applyFont="1" applyFill="1" applyBorder="1" applyAlignment="1">
      <alignment/>
    </xf>
    <xf numFmtId="165" fontId="43" fillId="0" borderId="25" xfId="52" applyFont="1" applyFill="1" applyBorder="1" applyAlignment="1">
      <alignment vertical="center"/>
    </xf>
    <xf numFmtId="165" fontId="5" fillId="0" borderId="10" xfId="52" applyFont="1" applyFill="1" applyBorder="1" applyAlignment="1">
      <alignment horizontal="right" vertical="center"/>
    </xf>
    <xf numFmtId="0" fontId="43" fillId="0" borderId="10" xfId="0" applyFont="1" applyBorder="1" applyAlignment="1">
      <alignment horizontal="center" vertical="center" wrapText="1"/>
    </xf>
    <xf numFmtId="2" fontId="43" fillId="0" borderId="10" xfId="0" applyNumberFormat="1" applyFont="1" applyBorder="1" applyAlignment="1">
      <alignment horizontal="right" vertical="center"/>
    </xf>
    <xf numFmtId="166" fontId="43" fillId="33" borderId="10" xfId="51" applyNumberFormat="1" applyFont="1" applyFill="1" applyBorder="1" applyAlignment="1">
      <alignment/>
    </xf>
    <xf numFmtId="166" fontId="43" fillId="0" borderId="15" xfId="51" applyNumberFormat="1" applyFont="1" applyBorder="1" applyAlignment="1">
      <alignment vertical="center"/>
    </xf>
    <xf numFmtId="166" fontId="45" fillId="0" borderId="15" xfId="51" applyNumberFormat="1" applyFont="1" applyBorder="1" applyAlignment="1">
      <alignment horizontal="right" vertical="center"/>
    </xf>
    <xf numFmtId="166" fontId="43" fillId="0" borderId="19" xfId="51" applyNumberFormat="1" applyFont="1" applyBorder="1" applyAlignment="1">
      <alignment horizontal="right" vertical="center"/>
    </xf>
    <xf numFmtId="166" fontId="45" fillId="0" borderId="12" xfId="51" applyNumberFormat="1" applyFont="1" applyBorder="1" applyAlignment="1">
      <alignment vertical="center"/>
    </xf>
    <xf numFmtId="166" fontId="45" fillId="0" borderId="12" xfId="51" applyNumberFormat="1" applyFont="1" applyBorder="1" applyAlignment="1">
      <alignment horizontal="right" vertical="center"/>
    </xf>
    <xf numFmtId="166" fontId="44" fillId="0" borderId="27" xfId="51" applyNumberFormat="1" applyFont="1" applyBorder="1" applyAlignment="1">
      <alignment horizontal="right" vertical="center"/>
    </xf>
    <xf numFmtId="166" fontId="45" fillId="0" borderId="10" xfId="51" applyNumberFormat="1" applyFont="1" applyBorder="1" applyAlignment="1">
      <alignment vertical="center"/>
    </xf>
    <xf numFmtId="166" fontId="45" fillId="0" borderId="10" xfId="51" applyNumberFormat="1" applyFont="1" applyBorder="1" applyAlignment="1">
      <alignment horizontal="right" vertical="center"/>
    </xf>
    <xf numFmtId="166" fontId="45" fillId="0" borderId="20" xfId="51" applyNumberFormat="1" applyFont="1" applyBorder="1" applyAlignment="1">
      <alignment horizontal="right" vertical="center"/>
    </xf>
    <xf numFmtId="166" fontId="45" fillId="0" borderId="14" xfId="51" applyNumberFormat="1" applyFont="1" applyBorder="1" applyAlignment="1">
      <alignment vertical="center"/>
    </xf>
    <xf numFmtId="166" fontId="45" fillId="0" borderId="14" xfId="51" applyNumberFormat="1" applyFont="1" applyBorder="1" applyAlignment="1">
      <alignment horizontal="right" vertical="center"/>
    </xf>
    <xf numFmtId="166" fontId="45" fillId="0" borderId="28" xfId="51" applyNumberFormat="1" applyFont="1" applyBorder="1" applyAlignment="1">
      <alignment horizontal="right" vertical="center"/>
    </xf>
    <xf numFmtId="166" fontId="43" fillId="0" borderId="25" xfId="51" applyNumberFormat="1" applyFont="1" applyFill="1" applyBorder="1" applyAlignment="1">
      <alignment horizontal="center" vertical="center"/>
    </xf>
    <xf numFmtId="2" fontId="44" fillId="0" borderId="11" xfId="0" applyNumberFormat="1" applyFont="1" applyBorder="1" applyAlignment="1">
      <alignment horizontal="center" vertical="center"/>
    </xf>
    <xf numFmtId="166" fontId="0" fillId="0" borderId="0" xfId="50" applyNumberFormat="1" applyFont="1" applyAlignment="1">
      <alignment/>
    </xf>
    <xf numFmtId="166" fontId="0" fillId="0" borderId="0" xfId="50" applyNumberFormat="1" applyFont="1" applyAlignment="1">
      <alignment vertical="center"/>
    </xf>
    <xf numFmtId="0" fontId="2" fillId="34" borderId="21"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5" xfId="0" applyFont="1" applyFill="1" applyBorder="1" applyAlignment="1">
      <alignment horizontal="center" vertical="center"/>
    </xf>
    <xf numFmtId="166" fontId="2" fillId="34" borderId="15" xfId="50" applyNumberFormat="1" applyFont="1" applyFill="1" applyBorder="1" applyAlignment="1">
      <alignment horizontal="center" vertical="center"/>
    </xf>
    <xf numFmtId="166" fontId="2" fillId="34" borderId="19" xfId="50" applyNumberFormat="1" applyFont="1" applyFill="1" applyBorder="1" applyAlignment="1">
      <alignment horizontal="center" vertical="center"/>
    </xf>
    <xf numFmtId="0" fontId="2" fillId="34" borderId="15" xfId="0" applyFont="1" applyFill="1" applyBorder="1" applyAlignment="1">
      <alignment horizontal="left" vertical="center" wrapText="1"/>
    </xf>
    <xf numFmtId="0" fontId="44" fillId="0" borderId="14" xfId="0" applyFont="1" applyBorder="1" applyAlignment="1">
      <alignment vertical="center" wrapText="1"/>
    </xf>
    <xf numFmtId="0" fontId="2" fillId="34" borderId="10" xfId="0" applyFont="1" applyFill="1" applyBorder="1" applyAlignment="1">
      <alignment horizontal="left" vertical="center"/>
    </xf>
    <xf numFmtId="0" fontId="2" fillId="34" borderId="10" xfId="0" applyFont="1" applyFill="1" applyBorder="1" applyAlignment="1">
      <alignment horizontal="left" vertical="center" wrapText="1"/>
    </xf>
    <xf numFmtId="166" fontId="2" fillId="34" borderId="15" xfId="51" applyNumberFormat="1" applyFont="1" applyFill="1" applyBorder="1" applyAlignment="1">
      <alignment horizontal="center" vertical="center"/>
    </xf>
    <xf numFmtId="166" fontId="2" fillId="34" borderId="19" xfId="51" applyNumberFormat="1" applyFont="1" applyFill="1" applyBorder="1" applyAlignment="1">
      <alignment horizontal="center" vertical="center"/>
    </xf>
    <xf numFmtId="0" fontId="43" fillId="33" borderId="14" xfId="0" applyFont="1" applyFill="1" applyBorder="1" applyAlignment="1">
      <alignment/>
    </xf>
    <xf numFmtId="0" fontId="43" fillId="34" borderId="17" xfId="0" applyFont="1" applyFill="1" applyBorder="1" applyAlignment="1">
      <alignment vertical="center"/>
    </xf>
    <xf numFmtId="0" fontId="45" fillId="34" borderId="17" xfId="0" applyFont="1" applyFill="1" applyBorder="1" applyAlignment="1">
      <alignment vertical="center"/>
    </xf>
    <xf numFmtId="166" fontId="45" fillId="34" borderId="17" xfId="51" applyNumberFormat="1" applyFont="1" applyFill="1" applyBorder="1" applyAlignment="1">
      <alignment vertical="center"/>
    </xf>
    <xf numFmtId="166" fontId="45" fillId="34" borderId="17" xfId="51" applyNumberFormat="1" applyFont="1" applyFill="1" applyBorder="1" applyAlignment="1">
      <alignment horizontal="right" vertical="center"/>
    </xf>
    <xf numFmtId="166" fontId="45" fillId="34" borderId="18" xfId="51" applyNumberFormat="1" applyFont="1" applyFill="1" applyBorder="1" applyAlignment="1">
      <alignment horizontal="right" vertical="center"/>
    </xf>
    <xf numFmtId="0" fontId="43" fillId="34" borderId="16" xfId="0" applyFont="1" applyFill="1" applyBorder="1" applyAlignment="1">
      <alignment vertical="center"/>
    </xf>
    <xf numFmtId="0" fontId="43" fillId="0" borderId="21" xfId="0" applyFont="1" applyBorder="1" applyAlignment="1">
      <alignment horizontal="center" vertical="center"/>
    </xf>
    <xf numFmtId="0" fontId="43" fillId="0" borderId="15" xfId="0" applyFont="1" applyBorder="1" applyAlignment="1">
      <alignment horizontal="justify" vertical="center" wrapText="1"/>
    </xf>
    <xf numFmtId="0" fontId="43" fillId="0" borderId="15" xfId="0" applyFont="1" applyBorder="1" applyAlignment="1">
      <alignment horizontal="center" vertical="center"/>
    </xf>
    <xf numFmtId="166" fontId="43" fillId="0" borderId="15" xfId="51" applyNumberFormat="1" applyFont="1" applyBorder="1" applyAlignment="1">
      <alignment horizontal="right" vertical="center"/>
    </xf>
    <xf numFmtId="0" fontId="45" fillId="0" borderId="29" xfId="0" applyFont="1" applyBorder="1" applyAlignment="1">
      <alignment horizontal="center" vertical="center"/>
    </xf>
    <xf numFmtId="0" fontId="45" fillId="0" borderId="30" xfId="0" applyFont="1" applyBorder="1" applyAlignment="1">
      <alignment vertical="center"/>
    </xf>
    <xf numFmtId="166" fontId="45" fillId="0" borderId="30" xfId="51" applyNumberFormat="1" applyFont="1" applyBorder="1" applyAlignment="1">
      <alignment vertical="center"/>
    </xf>
    <xf numFmtId="166" fontId="45" fillId="0" borderId="30" xfId="51" applyNumberFormat="1" applyFont="1" applyBorder="1" applyAlignment="1">
      <alignment horizontal="right" vertical="center"/>
    </xf>
    <xf numFmtId="166" fontId="45" fillId="0" borderId="31" xfId="51" applyNumberFormat="1" applyFont="1" applyBorder="1" applyAlignment="1">
      <alignment horizontal="right" vertical="center"/>
    </xf>
    <xf numFmtId="166" fontId="4" fillId="34" borderId="31" xfId="51" applyNumberFormat="1" applyFont="1" applyFill="1" applyBorder="1" applyAlignment="1">
      <alignment/>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166" fontId="2" fillId="34" borderId="30" xfId="50" applyNumberFormat="1" applyFont="1" applyFill="1" applyBorder="1" applyAlignment="1">
      <alignment horizontal="center" vertical="center"/>
    </xf>
    <xf numFmtId="166" fontId="2" fillId="34" borderId="31" xfId="50" applyNumberFormat="1" applyFont="1" applyFill="1" applyBorder="1" applyAlignment="1">
      <alignment horizontal="center" vertical="center"/>
    </xf>
    <xf numFmtId="167" fontId="44" fillId="0" borderId="11" xfId="0" applyNumberFormat="1" applyFont="1" applyBorder="1" applyAlignment="1">
      <alignment horizontal="center" vertical="center"/>
    </xf>
    <xf numFmtId="165" fontId="5" fillId="0" borderId="10" xfId="52" applyFont="1" applyBorder="1" applyAlignment="1">
      <alignment vertical="center"/>
    </xf>
    <xf numFmtId="165" fontId="43" fillId="0" borderId="26" xfId="52" applyFont="1" applyFill="1" applyBorder="1" applyAlignment="1">
      <alignment vertical="center"/>
    </xf>
    <xf numFmtId="0" fontId="45" fillId="0" borderId="0" xfId="0" applyFont="1" applyAlignment="1">
      <alignment horizontal="center"/>
    </xf>
    <xf numFmtId="0" fontId="45" fillId="34" borderId="32" xfId="0" applyFont="1" applyFill="1" applyBorder="1" applyAlignment="1">
      <alignment horizontal="center"/>
    </xf>
    <xf numFmtId="0" fontId="45" fillId="34" borderId="33" xfId="0" applyFont="1" applyFill="1" applyBorder="1" applyAlignment="1">
      <alignment horizontal="center"/>
    </xf>
    <xf numFmtId="0" fontId="45" fillId="34" borderId="34" xfId="0" applyFont="1" applyFill="1" applyBorder="1" applyAlignment="1">
      <alignment horizontal="center"/>
    </xf>
    <xf numFmtId="0" fontId="48" fillId="0" borderId="0" xfId="0" applyFont="1" applyAlignment="1">
      <alignment horizontal="center" wrapText="1"/>
    </xf>
    <xf numFmtId="166" fontId="42" fillId="0" borderId="0" xfId="50" applyNumberFormat="1" applyFont="1" applyAlignment="1">
      <alignment horizontal="center"/>
    </xf>
    <xf numFmtId="0" fontId="49" fillId="0" borderId="0" xfId="0" applyFont="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urrency 2"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xcel Built-in Normal" xfId="47"/>
    <cellStyle name="Incorrecto" xfId="48"/>
    <cellStyle name="Comma" xfId="49"/>
    <cellStyle name="Comma [0]" xfId="50"/>
    <cellStyle name="Millares [0] 2" xfId="51"/>
    <cellStyle name="Millares 2" xfId="52"/>
    <cellStyle name="Currency" xfId="53"/>
    <cellStyle name="Currency [0]" xfId="54"/>
    <cellStyle name="Neutral" xfId="55"/>
    <cellStyle name="Normal 2" xfId="56"/>
    <cellStyle name="Normal 2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589"/>
  <sheetViews>
    <sheetView tabSelected="1" zoomScale="125" zoomScaleNormal="125" zoomScalePageLayoutView="125" workbookViewId="0" topLeftCell="A1">
      <selection activeCell="J12" sqref="J12"/>
    </sheetView>
  </sheetViews>
  <sheetFormatPr defaultColWidth="10.8515625" defaultRowHeight="15"/>
  <cols>
    <col min="1" max="1" width="5.8515625" style="149" customWidth="1"/>
    <col min="2" max="2" width="7.28125" style="149" customWidth="1"/>
    <col min="3" max="3" width="31.00390625" style="149" customWidth="1"/>
    <col min="4" max="4" width="7.28125" style="149" customWidth="1"/>
    <col min="5" max="5" width="8.140625" style="149" customWidth="1"/>
    <col min="6" max="7" width="13.140625" style="149" customWidth="1"/>
    <col min="8" max="16384" width="10.8515625" style="149" customWidth="1"/>
  </cols>
  <sheetData>
    <row r="1" spans="2:7" ht="15">
      <c r="B1" s="191" t="s">
        <v>170</v>
      </c>
      <c r="C1" s="191"/>
      <c r="D1" s="191"/>
      <c r="E1" s="191"/>
      <c r="F1" s="191"/>
      <c r="G1" s="191"/>
    </row>
    <row r="2" spans="2:7" ht="40.5" customHeight="1">
      <c r="B2" s="190" t="s">
        <v>149</v>
      </c>
      <c r="C2" s="190"/>
      <c r="D2" s="190"/>
      <c r="E2" s="190"/>
      <c r="F2" s="190"/>
      <c r="G2" s="190"/>
    </row>
    <row r="3" ht="15.75" thickBot="1"/>
    <row r="4" spans="2:7" ht="15.75" thickBot="1">
      <c r="B4" s="179" t="s">
        <v>4</v>
      </c>
      <c r="C4" s="180" t="s">
        <v>5</v>
      </c>
      <c r="D4" s="180" t="s">
        <v>6</v>
      </c>
      <c r="E4" s="181" t="s">
        <v>7</v>
      </c>
      <c r="F4" s="181" t="s">
        <v>8</v>
      </c>
      <c r="G4" s="182" t="s">
        <v>26</v>
      </c>
    </row>
    <row r="5" spans="2:7" ht="15">
      <c r="B5" s="27"/>
      <c r="C5" s="71"/>
      <c r="D5" s="28"/>
      <c r="E5" s="32"/>
      <c r="F5" s="32"/>
      <c r="G5" s="40"/>
    </row>
    <row r="6" spans="2:7" ht="15">
      <c r="B6" s="72" t="s">
        <v>161</v>
      </c>
      <c r="C6" s="73" t="s">
        <v>37</v>
      </c>
      <c r="D6" s="74"/>
      <c r="E6" s="75"/>
      <c r="F6" s="75"/>
      <c r="G6" s="76"/>
    </row>
    <row r="7" spans="2:7" ht="15">
      <c r="B7" s="151" t="s">
        <v>36</v>
      </c>
      <c r="C7" s="152" t="s">
        <v>168</v>
      </c>
      <c r="D7" s="153"/>
      <c r="E7" s="154"/>
      <c r="F7" s="154"/>
      <c r="G7" s="155"/>
    </row>
    <row r="8" spans="2:7" ht="15">
      <c r="B8" s="62">
        <v>1</v>
      </c>
      <c r="C8" s="63" t="s">
        <v>13</v>
      </c>
      <c r="D8" s="26"/>
      <c r="E8" s="33"/>
      <c r="F8" s="33"/>
      <c r="G8" s="41"/>
    </row>
    <row r="9" spans="2:7" ht="15">
      <c r="B9" s="62">
        <v>1.1</v>
      </c>
      <c r="C9" s="63" t="s">
        <v>39</v>
      </c>
      <c r="D9" s="77" t="s">
        <v>0</v>
      </c>
      <c r="E9" s="78">
        <v>54</v>
      </c>
      <c r="F9" s="78">
        <v>7370</v>
      </c>
      <c r="G9" s="101">
        <f>+F9*E9</f>
        <v>397980</v>
      </c>
    </row>
    <row r="10" spans="2:7" ht="15">
      <c r="B10" s="10">
        <v>1.2</v>
      </c>
      <c r="C10" s="5" t="s">
        <v>38</v>
      </c>
      <c r="D10" s="8" t="s">
        <v>2</v>
      </c>
      <c r="E10" s="30">
        <v>8</v>
      </c>
      <c r="F10" s="30">
        <v>46140</v>
      </c>
      <c r="G10" s="42">
        <f>+E10*F10</f>
        <v>369120</v>
      </c>
    </row>
    <row r="11" spans="2:7" ht="24">
      <c r="B11" s="10">
        <v>1.3</v>
      </c>
      <c r="C11" s="100" t="s">
        <v>81</v>
      </c>
      <c r="D11" s="90" t="s">
        <v>0</v>
      </c>
      <c r="E11" s="34">
        <v>54</v>
      </c>
      <c r="F11" s="34">
        <v>12855</v>
      </c>
      <c r="G11" s="42">
        <f>+E11*F11</f>
        <v>694170</v>
      </c>
    </row>
    <row r="12" spans="2:7" ht="15">
      <c r="B12" s="10">
        <v>1.4</v>
      </c>
      <c r="C12" s="100" t="s">
        <v>82</v>
      </c>
      <c r="D12" s="90" t="s">
        <v>2</v>
      </c>
      <c r="E12" s="34">
        <v>6</v>
      </c>
      <c r="F12" s="34">
        <v>10385</v>
      </c>
      <c r="G12" s="42">
        <f>+E12*F12</f>
        <v>62310</v>
      </c>
    </row>
    <row r="13" spans="2:7" ht="24">
      <c r="B13" s="10">
        <v>1.5</v>
      </c>
      <c r="C13" s="100" t="s">
        <v>92</v>
      </c>
      <c r="D13" s="90" t="s">
        <v>0</v>
      </c>
      <c r="E13" s="34">
        <v>16</v>
      </c>
      <c r="F13" s="34">
        <v>11584</v>
      </c>
      <c r="G13" s="42">
        <f>+E13*F13</f>
        <v>185344</v>
      </c>
    </row>
    <row r="14" spans="2:7" ht="36">
      <c r="B14" s="10">
        <v>1.6</v>
      </c>
      <c r="C14" s="100" t="s">
        <v>91</v>
      </c>
      <c r="D14" s="90" t="s">
        <v>17</v>
      </c>
      <c r="E14" s="34">
        <v>0.2</v>
      </c>
      <c r="F14" s="34">
        <v>192264</v>
      </c>
      <c r="G14" s="42">
        <f>+E14*F14</f>
        <v>38452.8</v>
      </c>
    </row>
    <row r="15" spans="2:7" ht="15">
      <c r="B15" s="11"/>
      <c r="C15" s="2"/>
      <c r="D15" s="2"/>
      <c r="E15" s="35"/>
      <c r="F15" s="38"/>
      <c r="G15" s="43"/>
    </row>
    <row r="16" spans="2:7" ht="15">
      <c r="B16" s="15">
        <v>2</v>
      </c>
      <c r="C16" s="2" t="s">
        <v>28</v>
      </c>
      <c r="D16" s="2"/>
      <c r="E16" s="35"/>
      <c r="F16" s="38"/>
      <c r="G16" s="43"/>
    </row>
    <row r="17" spans="2:7" ht="24">
      <c r="B17" s="15">
        <v>2.1</v>
      </c>
      <c r="C17" s="19" t="s">
        <v>19</v>
      </c>
      <c r="D17" s="1" t="s">
        <v>0</v>
      </c>
      <c r="E17" s="36">
        <v>8.5</v>
      </c>
      <c r="F17" s="36">
        <v>32010</v>
      </c>
      <c r="G17" s="42">
        <f>+E17*F17</f>
        <v>272085</v>
      </c>
    </row>
    <row r="18" spans="2:7" ht="36">
      <c r="B18" s="15">
        <v>2.2</v>
      </c>
      <c r="C18" s="19" t="s">
        <v>96</v>
      </c>
      <c r="D18" s="1" t="s">
        <v>1</v>
      </c>
      <c r="E18" s="36">
        <v>1</v>
      </c>
      <c r="F18" s="36">
        <v>231436</v>
      </c>
      <c r="G18" s="42">
        <f>+E18*F18</f>
        <v>231436</v>
      </c>
    </row>
    <row r="19" spans="2:7" ht="15">
      <c r="B19" s="15"/>
      <c r="C19" s="19"/>
      <c r="D19" s="1"/>
      <c r="E19" s="36"/>
      <c r="F19" s="36"/>
      <c r="G19" s="43"/>
    </row>
    <row r="20" spans="2:7" ht="15">
      <c r="B20" s="15">
        <v>3</v>
      </c>
      <c r="C20" s="19" t="s">
        <v>9</v>
      </c>
      <c r="D20" s="1"/>
      <c r="E20" s="36"/>
      <c r="F20" s="36"/>
      <c r="G20" s="43"/>
    </row>
    <row r="21" spans="2:7" ht="24">
      <c r="B21" s="15">
        <v>3.1</v>
      </c>
      <c r="C21" s="5" t="s">
        <v>14</v>
      </c>
      <c r="D21" s="8" t="s">
        <v>0</v>
      </c>
      <c r="E21" s="30">
        <v>18.4</v>
      </c>
      <c r="F21" s="30">
        <v>17870</v>
      </c>
      <c r="G21" s="42">
        <f>+E21*F21</f>
        <v>328808</v>
      </c>
    </row>
    <row r="22" spans="2:7" ht="15">
      <c r="B22" s="11"/>
      <c r="C22" s="2"/>
      <c r="D22" s="2"/>
      <c r="E22" s="35"/>
      <c r="F22" s="38"/>
      <c r="G22" s="43"/>
    </row>
    <row r="23" spans="2:7" ht="15">
      <c r="B23" s="15">
        <v>4</v>
      </c>
      <c r="C23" s="2" t="s">
        <v>55</v>
      </c>
      <c r="D23" s="2"/>
      <c r="E23" s="35"/>
      <c r="F23" s="38"/>
      <c r="G23" s="43"/>
    </row>
    <row r="24" spans="2:7" ht="15">
      <c r="B24" s="15">
        <v>4.1</v>
      </c>
      <c r="C24" s="89" t="s">
        <v>56</v>
      </c>
      <c r="D24" s="90" t="s">
        <v>0</v>
      </c>
      <c r="E24" s="34">
        <v>54</v>
      </c>
      <c r="F24" s="34">
        <v>24475</v>
      </c>
      <c r="G24" s="42">
        <f>+E24*F24</f>
        <v>1321650</v>
      </c>
    </row>
    <row r="25" spans="2:7" ht="15">
      <c r="B25" s="15">
        <v>4.2</v>
      </c>
      <c r="C25" s="2" t="s">
        <v>83</v>
      </c>
      <c r="D25" s="1" t="s">
        <v>0</v>
      </c>
      <c r="E25" s="34">
        <v>54</v>
      </c>
      <c r="F25" s="34">
        <v>68078</v>
      </c>
      <c r="G25" s="42">
        <f>+E25*F25</f>
        <v>3676212</v>
      </c>
    </row>
    <row r="26" spans="2:7" ht="15">
      <c r="B26" s="15">
        <v>4.3</v>
      </c>
      <c r="C26" s="2" t="s">
        <v>104</v>
      </c>
      <c r="D26" s="1" t="s">
        <v>1</v>
      </c>
      <c r="E26" s="34">
        <v>41</v>
      </c>
      <c r="F26" s="34">
        <v>13280</v>
      </c>
      <c r="G26" s="42">
        <f>+E26*F26</f>
        <v>544480</v>
      </c>
    </row>
    <row r="27" spans="2:7" ht="15">
      <c r="B27" s="11"/>
      <c r="C27" s="2"/>
      <c r="D27" s="1"/>
      <c r="E27" s="34"/>
      <c r="F27" s="34"/>
      <c r="G27" s="43"/>
    </row>
    <row r="28" spans="2:7" ht="15">
      <c r="B28" s="102">
        <v>5</v>
      </c>
      <c r="C28" s="5" t="s">
        <v>60</v>
      </c>
      <c r="D28" s="8"/>
      <c r="E28" s="30"/>
      <c r="F28" s="30"/>
      <c r="G28" s="43"/>
    </row>
    <row r="29" spans="2:7" ht="24">
      <c r="B29" s="102">
        <v>5.1</v>
      </c>
      <c r="C29" s="5" t="s">
        <v>77</v>
      </c>
      <c r="D29" s="8" t="s">
        <v>1</v>
      </c>
      <c r="E29" s="30">
        <v>32</v>
      </c>
      <c r="F29" s="30">
        <v>5196</v>
      </c>
      <c r="G29" s="42">
        <f aca="true" t="shared" si="0" ref="G29:G36">+E29*F29</f>
        <v>166272</v>
      </c>
    </row>
    <row r="30" spans="2:7" ht="24">
      <c r="B30" s="102">
        <v>5.2</v>
      </c>
      <c r="C30" s="5" t="s">
        <v>61</v>
      </c>
      <c r="D30" s="8" t="s">
        <v>1</v>
      </c>
      <c r="E30" s="30">
        <v>54</v>
      </c>
      <c r="F30" s="30">
        <v>3250</v>
      </c>
      <c r="G30" s="42">
        <f t="shared" si="0"/>
        <v>175500</v>
      </c>
    </row>
    <row r="31" spans="2:7" ht="15">
      <c r="B31" s="102">
        <v>5.3</v>
      </c>
      <c r="C31" s="9" t="s">
        <v>65</v>
      </c>
      <c r="D31" s="8" t="s">
        <v>2</v>
      </c>
      <c r="E31" s="30">
        <v>2</v>
      </c>
      <c r="F31" s="30">
        <v>24849</v>
      </c>
      <c r="G31" s="42">
        <f t="shared" si="0"/>
        <v>49698</v>
      </c>
    </row>
    <row r="32" spans="2:7" ht="15">
      <c r="B32" s="102">
        <v>5.4</v>
      </c>
      <c r="C32" s="9" t="s">
        <v>67</v>
      </c>
      <c r="D32" s="8" t="s">
        <v>2</v>
      </c>
      <c r="E32" s="30">
        <v>4</v>
      </c>
      <c r="F32" s="30">
        <v>24651</v>
      </c>
      <c r="G32" s="42">
        <f t="shared" si="0"/>
        <v>98604</v>
      </c>
    </row>
    <row r="33" spans="2:7" ht="15">
      <c r="B33" s="102">
        <v>5.5</v>
      </c>
      <c r="C33" s="9" t="s">
        <v>68</v>
      </c>
      <c r="D33" s="8" t="s">
        <v>2</v>
      </c>
      <c r="E33" s="30">
        <v>2</v>
      </c>
      <c r="F33" s="30">
        <v>34805</v>
      </c>
      <c r="G33" s="42">
        <f t="shared" si="0"/>
        <v>69610</v>
      </c>
    </row>
    <row r="34" spans="2:7" ht="15">
      <c r="B34" s="102">
        <v>5.6</v>
      </c>
      <c r="C34" s="9" t="s">
        <v>69</v>
      </c>
      <c r="D34" s="8" t="s">
        <v>2</v>
      </c>
      <c r="E34" s="30">
        <v>6</v>
      </c>
      <c r="F34" s="30">
        <v>10796</v>
      </c>
      <c r="G34" s="42">
        <f t="shared" si="0"/>
        <v>64776</v>
      </c>
    </row>
    <row r="35" spans="2:7" ht="15">
      <c r="B35" s="102">
        <v>5.7</v>
      </c>
      <c r="C35" s="9" t="s">
        <v>70</v>
      </c>
      <c r="D35" s="8" t="s">
        <v>2</v>
      </c>
      <c r="E35" s="30">
        <v>4</v>
      </c>
      <c r="F35" s="30">
        <v>19566</v>
      </c>
      <c r="G35" s="42">
        <f t="shared" si="0"/>
        <v>78264</v>
      </c>
    </row>
    <row r="36" spans="2:7" ht="24">
      <c r="B36" s="102">
        <v>5.8</v>
      </c>
      <c r="C36" s="9" t="s">
        <v>71</v>
      </c>
      <c r="D36" s="8" t="s">
        <v>2</v>
      </c>
      <c r="E36" s="30">
        <v>2</v>
      </c>
      <c r="F36" s="30">
        <v>299664</v>
      </c>
      <c r="G36" s="42">
        <f t="shared" si="0"/>
        <v>599328</v>
      </c>
    </row>
    <row r="37" spans="2:7" ht="15">
      <c r="B37" s="58"/>
      <c r="C37" s="50"/>
      <c r="D37" s="50"/>
      <c r="E37" s="52"/>
      <c r="F37" s="57"/>
      <c r="G37" s="53"/>
    </row>
    <row r="38" spans="2:7" ht="15">
      <c r="B38" s="49">
        <v>6</v>
      </c>
      <c r="C38" s="55" t="s">
        <v>41</v>
      </c>
      <c r="D38" s="50"/>
      <c r="E38" s="52"/>
      <c r="F38" s="57"/>
      <c r="G38" s="53"/>
    </row>
    <row r="39" spans="2:7" ht="15">
      <c r="B39" s="49">
        <v>6.1</v>
      </c>
      <c r="C39" s="55" t="s">
        <v>88</v>
      </c>
      <c r="D39" s="50" t="s">
        <v>2</v>
      </c>
      <c r="E39" s="80">
        <v>1</v>
      </c>
      <c r="F39" s="80">
        <v>1059648</v>
      </c>
      <c r="G39" s="53">
        <f>+F39*E39</f>
        <v>1059648</v>
      </c>
    </row>
    <row r="40" spans="2:7" ht="15">
      <c r="B40" s="49">
        <v>6.2</v>
      </c>
      <c r="C40" s="97" t="s">
        <v>87</v>
      </c>
      <c r="D40" s="50" t="s">
        <v>2</v>
      </c>
      <c r="E40" s="80">
        <v>1</v>
      </c>
      <c r="F40" s="80">
        <v>292770</v>
      </c>
      <c r="G40" s="53">
        <f>+F40*E40</f>
        <v>292770</v>
      </c>
    </row>
    <row r="41" spans="2:7" ht="24">
      <c r="B41" s="59">
        <v>6.3</v>
      </c>
      <c r="C41" s="81" t="s">
        <v>90</v>
      </c>
      <c r="D41" s="96" t="s">
        <v>1</v>
      </c>
      <c r="E41" s="80">
        <v>28</v>
      </c>
      <c r="F41" s="80">
        <v>17960</v>
      </c>
      <c r="G41" s="53">
        <f>+F41*E41</f>
        <v>502880</v>
      </c>
    </row>
    <row r="42" spans="2:7" ht="15">
      <c r="B42" s="59">
        <v>6.4</v>
      </c>
      <c r="C42" s="99" t="s">
        <v>75</v>
      </c>
      <c r="D42" s="50" t="s">
        <v>2</v>
      </c>
      <c r="E42" s="52">
        <v>14</v>
      </c>
      <c r="F42" s="52">
        <v>60638.3</v>
      </c>
      <c r="G42" s="53">
        <f>+F42*E42</f>
        <v>848936.2000000001</v>
      </c>
    </row>
    <row r="43" spans="2:7" ht="24">
      <c r="B43" s="59">
        <v>6.5</v>
      </c>
      <c r="C43" s="93" t="s">
        <v>76</v>
      </c>
      <c r="D43" s="50" t="s">
        <v>2</v>
      </c>
      <c r="E43" s="52">
        <v>12</v>
      </c>
      <c r="F43" s="52">
        <v>162510</v>
      </c>
      <c r="G43" s="53">
        <f>+F43*E43</f>
        <v>1950120</v>
      </c>
    </row>
    <row r="44" spans="2:7" ht="15">
      <c r="B44" s="58"/>
      <c r="C44" s="93"/>
      <c r="D44" s="50"/>
      <c r="E44" s="52"/>
      <c r="F44" s="52"/>
      <c r="G44" s="53"/>
    </row>
    <row r="45" spans="2:7" ht="15">
      <c r="B45" s="49">
        <v>7</v>
      </c>
      <c r="C45" s="56" t="s">
        <v>30</v>
      </c>
      <c r="D45" s="50"/>
      <c r="E45" s="52"/>
      <c r="F45" s="57"/>
      <c r="G45" s="53"/>
    </row>
    <row r="46" spans="2:7" ht="24">
      <c r="B46" s="49">
        <v>7.1</v>
      </c>
      <c r="C46" s="56" t="s">
        <v>80</v>
      </c>
      <c r="D46" s="50" t="s">
        <v>0</v>
      </c>
      <c r="E46" s="52">
        <v>6</v>
      </c>
      <c r="F46" s="57">
        <v>232896</v>
      </c>
      <c r="G46" s="53">
        <f>+F46*E46</f>
        <v>1397376</v>
      </c>
    </row>
    <row r="47" spans="2:7" ht="24">
      <c r="B47" s="49">
        <v>7.2</v>
      </c>
      <c r="C47" s="56" t="s">
        <v>94</v>
      </c>
      <c r="D47" s="50" t="s">
        <v>0</v>
      </c>
      <c r="E47" s="52">
        <v>4</v>
      </c>
      <c r="F47" s="57">
        <v>705178</v>
      </c>
      <c r="G47" s="53">
        <f>+F47*E47</f>
        <v>2820712</v>
      </c>
    </row>
    <row r="48" spans="2:7" ht="24">
      <c r="B48" s="49">
        <v>7.3</v>
      </c>
      <c r="C48" s="56" t="s">
        <v>98</v>
      </c>
      <c r="D48" s="50" t="s">
        <v>0</v>
      </c>
      <c r="E48" s="52">
        <v>15</v>
      </c>
      <c r="F48" s="57">
        <v>148896</v>
      </c>
      <c r="G48" s="53">
        <f>+F48*E48</f>
        <v>2233440</v>
      </c>
    </row>
    <row r="49" spans="2:7" ht="15">
      <c r="B49" s="49"/>
      <c r="C49" s="56"/>
      <c r="D49" s="50"/>
      <c r="E49" s="52"/>
      <c r="F49" s="57"/>
      <c r="G49" s="53"/>
    </row>
    <row r="50" spans="2:7" ht="15">
      <c r="B50" s="49">
        <v>8</v>
      </c>
      <c r="C50" s="56" t="s">
        <v>11</v>
      </c>
      <c r="D50" s="50"/>
      <c r="E50" s="52"/>
      <c r="F50" s="57"/>
      <c r="G50" s="53"/>
    </row>
    <row r="51" spans="2:7" ht="24">
      <c r="B51" s="49">
        <v>8.1</v>
      </c>
      <c r="C51" s="56" t="s">
        <v>97</v>
      </c>
      <c r="D51" s="50" t="s">
        <v>2</v>
      </c>
      <c r="E51" s="80">
        <v>1</v>
      </c>
      <c r="F51" s="80">
        <v>145680</v>
      </c>
      <c r="G51" s="53">
        <f>+F51*E51</f>
        <v>145680</v>
      </c>
    </row>
    <row r="52" spans="2:7" ht="24">
      <c r="B52" s="49">
        <v>8.2</v>
      </c>
      <c r="C52" s="56" t="s">
        <v>99</v>
      </c>
      <c r="D52" s="50" t="s">
        <v>0</v>
      </c>
      <c r="E52" s="52">
        <v>15</v>
      </c>
      <c r="F52" s="57">
        <v>91051</v>
      </c>
      <c r="G52" s="53">
        <f>+F52*E52</f>
        <v>1365765</v>
      </c>
    </row>
    <row r="53" spans="2:7" ht="15">
      <c r="B53" s="58"/>
      <c r="C53" s="93"/>
      <c r="D53" s="50"/>
      <c r="E53" s="52"/>
      <c r="F53" s="52"/>
      <c r="G53" s="53"/>
    </row>
    <row r="54" spans="2:7" ht="15">
      <c r="B54" s="49">
        <v>9</v>
      </c>
      <c r="C54" s="54" t="s">
        <v>10</v>
      </c>
      <c r="D54" s="50"/>
      <c r="E54" s="52"/>
      <c r="F54" s="52"/>
      <c r="G54" s="51"/>
    </row>
    <row r="55" spans="2:7" ht="15">
      <c r="B55" s="59">
        <v>9.1</v>
      </c>
      <c r="C55" s="29" t="s">
        <v>18</v>
      </c>
      <c r="D55" s="60" t="s">
        <v>0</v>
      </c>
      <c r="E55" s="52">
        <v>68.5</v>
      </c>
      <c r="F55" s="52">
        <v>10670</v>
      </c>
      <c r="G55" s="51">
        <f>+E55*F55</f>
        <v>730895</v>
      </c>
    </row>
    <row r="56" spans="2:7" ht="24" customHeight="1">
      <c r="B56" s="59">
        <v>9.2</v>
      </c>
      <c r="C56" s="29" t="s">
        <v>15</v>
      </c>
      <c r="D56" s="60" t="s">
        <v>0</v>
      </c>
      <c r="E56" s="52">
        <v>68.5</v>
      </c>
      <c r="F56" s="52">
        <v>8920</v>
      </c>
      <c r="G56" s="51">
        <f>+E56*F56</f>
        <v>611020</v>
      </c>
    </row>
    <row r="57" spans="2:7" ht="24">
      <c r="B57" s="59">
        <v>9.3</v>
      </c>
      <c r="C57" s="29" t="s">
        <v>16</v>
      </c>
      <c r="D57" s="60" t="s">
        <v>0</v>
      </c>
      <c r="E57" s="52">
        <v>14</v>
      </c>
      <c r="F57" s="52">
        <v>14523</v>
      </c>
      <c r="G57" s="51">
        <f>+E57*F57</f>
        <v>203322</v>
      </c>
    </row>
    <row r="58" spans="2:7" ht="15">
      <c r="B58" s="16"/>
      <c r="C58" s="66"/>
      <c r="D58" s="67"/>
      <c r="E58" s="68"/>
      <c r="F58" s="69"/>
      <c r="G58" s="46"/>
    </row>
    <row r="59" spans="2:7" ht="15">
      <c r="B59" s="13">
        <v>10</v>
      </c>
      <c r="C59" s="66" t="s">
        <v>40</v>
      </c>
      <c r="D59" s="67"/>
      <c r="E59" s="68"/>
      <c r="F59" s="69"/>
      <c r="G59" s="46"/>
    </row>
    <row r="60" spans="2:7" ht="27.75" customHeight="1">
      <c r="B60" s="13">
        <v>10.1</v>
      </c>
      <c r="C60" s="9" t="s">
        <v>131</v>
      </c>
      <c r="D60" s="132" t="s">
        <v>0</v>
      </c>
      <c r="E60" s="114">
        <v>65.4</v>
      </c>
      <c r="F60" s="114">
        <v>59440</v>
      </c>
      <c r="G60" s="51">
        <f>+E60*F60</f>
        <v>3887376.0000000005</v>
      </c>
    </row>
    <row r="61" spans="2:7" ht="15">
      <c r="B61" s="16"/>
      <c r="C61" s="66"/>
      <c r="D61" s="67"/>
      <c r="E61" s="68"/>
      <c r="F61" s="69"/>
      <c r="G61" s="46"/>
    </row>
    <row r="62" spans="2:7" ht="15">
      <c r="B62" s="49">
        <v>11</v>
      </c>
      <c r="C62" s="55" t="s">
        <v>12</v>
      </c>
      <c r="D62" s="6"/>
      <c r="E62" s="34"/>
      <c r="F62" s="34"/>
      <c r="G62" s="46"/>
    </row>
    <row r="63" spans="2:7" ht="24">
      <c r="B63" s="13">
        <v>11.1</v>
      </c>
      <c r="C63" s="3" t="s">
        <v>31</v>
      </c>
      <c r="D63" s="6" t="s">
        <v>0</v>
      </c>
      <c r="E63" s="34">
        <v>54</v>
      </c>
      <c r="F63" s="34">
        <v>3829</v>
      </c>
      <c r="G63" s="46">
        <f>+E63*F63</f>
        <v>206766</v>
      </c>
    </row>
    <row r="64" spans="2:7" ht="15">
      <c r="B64" s="14"/>
      <c r="C64" s="4"/>
      <c r="D64" s="4"/>
      <c r="E64" s="34"/>
      <c r="F64" s="39"/>
      <c r="G64" s="47"/>
    </row>
    <row r="65" spans="2:7" ht="24">
      <c r="B65" s="151" t="s">
        <v>35</v>
      </c>
      <c r="C65" s="156" t="s">
        <v>167</v>
      </c>
      <c r="D65" s="153"/>
      <c r="E65" s="160"/>
      <c r="F65" s="160"/>
      <c r="G65" s="161"/>
    </row>
    <row r="66" spans="2:7" ht="15">
      <c r="B66" s="62">
        <v>1</v>
      </c>
      <c r="C66" s="63" t="s">
        <v>13</v>
      </c>
      <c r="D66" s="26"/>
      <c r="E66" s="103"/>
      <c r="F66" s="103"/>
      <c r="G66" s="104"/>
    </row>
    <row r="67" spans="2:7" ht="36">
      <c r="B67" s="10">
        <v>1.1</v>
      </c>
      <c r="C67" s="100" t="s">
        <v>105</v>
      </c>
      <c r="D67" s="90" t="s">
        <v>0</v>
      </c>
      <c r="E67" s="105">
        <v>27.8</v>
      </c>
      <c r="F67" s="105">
        <v>12850</v>
      </c>
      <c r="G67" s="106">
        <f aca="true" t="shared" si="1" ref="G67:G73">+E67*F67</f>
        <v>357230</v>
      </c>
    </row>
    <row r="68" spans="2:7" ht="15">
      <c r="B68" s="10">
        <v>1.2</v>
      </c>
      <c r="C68" s="63" t="s">
        <v>39</v>
      </c>
      <c r="D68" s="77" t="s">
        <v>0</v>
      </c>
      <c r="E68" s="112">
        <v>27.8</v>
      </c>
      <c r="F68" s="113">
        <v>7370</v>
      </c>
      <c r="G68" s="106">
        <f t="shared" si="1"/>
        <v>204886</v>
      </c>
    </row>
    <row r="69" spans="2:7" ht="15">
      <c r="B69" s="10">
        <v>1.3</v>
      </c>
      <c r="C69" s="5" t="s">
        <v>107</v>
      </c>
      <c r="D69" s="8" t="s">
        <v>0</v>
      </c>
      <c r="E69" s="114">
        <v>6.35</v>
      </c>
      <c r="F69" s="114">
        <v>11584</v>
      </c>
      <c r="G69" s="106">
        <f t="shared" si="1"/>
        <v>73558.4</v>
      </c>
    </row>
    <row r="70" spans="2:7" ht="24">
      <c r="B70" s="10">
        <v>1.4</v>
      </c>
      <c r="C70" s="5" t="s">
        <v>108</v>
      </c>
      <c r="D70" s="50" t="s">
        <v>2</v>
      </c>
      <c r="E70" s="114">
        <v>3</v>
      </c>
      <c r="F70" s="114">
        <v>6320</v>
      </c>
      <c r="G70" s="106">
        <f t="shared" si="1"/>
        <v>18960</v>
      </c>
    </row>
    <row r="71" spans="2:7" ht="15">
      <c r="B71" s="10">
        <v>1.5</v>
      </c>
      <c r="C71" s="5" t="s">
        <v>38</v>
      </c>
      <c r="D71" s="50" t="s">
        <v>2</v>
      </c>
      <c r="E71" s="114">
        <v>2</v>
      </c>
      <c r="F71" s="114">
        <v>46140</v>
      </c>
      <c r="G71" s="106">
        <f t="shared" si="1"/>
        <v>92280</v>
      </c>
    </row>
    <row r="72" spans="2:7" ht="15">
      <c r="B72" s="10">
        <v>1.6</v>
      </c>
      <c r="C72" s="5" t="s">
        <v>109</v>
      </c>
      <c r="D72" s="50" t="s">
        <v>2</v>
      </c>
      <c r="E72" s="114">
        <v>1</v>
      </c>
      <c r="F72" s="114">
        <v>20460</v>
      </c>
      <c r="G72" s="106">
        <f t="shared" si="1"/>
        <v>20460</v>
      </c>
    </row>
    <row r="73" spans="2:7" ht="24">
      <c r="B73" s="10">
        <v>1.7</v>
      </c>
      <c r="C73" s="5" t="s">
        <v>136</v>
      </c>
      <c r="D73" s="50" t="s">
        <v>0</v>
      </c>
      <c r="E73" s="114">
        <v>8.5</v>
      </c>
      <c r="F73" s="114">
        <v>7588</v>
      </c>
      <c r="G73" s="106">
        <f t="shared" si="1"/>
        <v>64498</v>
      </c>
    </row>
    <row r="74" spans="2:7" ht="15">
      <c r="B74" s="10"/>
      <c r="C74" s="5"/>
      <c r="D74" s="8"/>
      <c r="E74" s="114"/>
      <c r="F74" s="114"/>
      <c r="G74" s="106"/>
    </row>
    <row r="75" spans="2:7" ht="15">
      <c r="B75" s="49">
        <v>2</v>
      </c>
      <c r="C75" s="55" t="s">
        <v>55</v>
      </c>
      <c r="D75" s="7"/>
      <c r="E75" s="115"/>
      <c r="F75" s="115"/>
      <c r="G75" s="116"/>
    </row>
    <row r="76" spans="2:7" ht="15">
      <c r="B76" s="13">
        <v>2.1</v>
      </c>
      <c r="C76" s="89" t="s">
        <v>111</v>
      </c>
      <c r="D76" s="90" t="s">
        <v>0</v>
      </c>
      <c r="E76" s="105">
        <v>27.8</v>
      </c>
      <c r="F76" s="105">
        <v>19835</v>
      </c>
      <c r="G76" s="106">
        <f>+E76*F76</f>
        <v>551413</v>
      </c>
    </row>
    <row r="77" spans="2:7" ht="15">
      <c r="B77" s="13">
        <v>2.2</v>
      </c>
      <c r="C77" s="91" t="s">
        <v>112</v>
      </c>
      <c r="D77" s="92" t="s">
        <v>0</v>
      </c>
      <c r="E77" s="120">
        <v>24.5</v>
      </c>
      <c r="F77" s="120">
        <v>68078</v>
      </c>
      <c r="G77" s="106">
        <f>+E77*F77</f>
        <v>1667911</v>
      </c>
    </row>
    <row r="78" spans="2:7" ht="15">
      <c r="B78" s="13">
        <v>2.3</v>
      </c>
      <c r="C78" s="4" t="s">
        <v>113</v>
      </c>
      <c r="D78" s="6" t="s">
        <v>1</v>
      </c>
      <c r="E78" s="105">
        <v>22.9</v>
      </c>
      <c r="F78" s="105">
        <v>13280</v>
      </c>
      <c r="G78" s="106">
        <f>+E78*F78</f>
        <v>304112</v>
      </c>
    </row>
    <row r="79" spans="2:7" ht="24">
      <c r="B79" s="13">
        <v>2.4</v>
      </c>
      <c r="C79" s="4" t="s">
        <v>114</v>
      </c>
      <c r="D79" s="6" t="s">
        <v>0</v>
      </c>
      <c r="E79" s="105">
        <v>3.2</v>
      </c>
      <c r="F79" s="105">
        <v>45290</v>
      </c>
      <c r="G79" s="106">
        <f>+E79*F79</f>
        <v>144928</v>
      </c>
    </row>
    <row r="80" spans="2:7" ht="15">
      <c r="B80" s="12"/>
      <c r="C80" s="5"/>
      <c r="D80" s="8"/>
      <c r="E80" s="114"/>
      <c r="F80" s="114"/>
      <c r="G80" s="121"/>
    </row>
    <row r="81" spans="2:7" ht="15">
      <c r="B81" s="49">
        <v>3</v>
      </c>
      <c r="C81" s="82" t="s">
        <v>41</v>
      </c>
      <c r="D81" s="50"/>
      <c r="E81" s="111"/>
      <c r="F81" s="122"/>
      <c r="G81" s="123"/>
    </row>
    <row r="82" spans="2:7" ht="15">
      <c r="B82" s="49">
        <v>3.1</v>
      </c>
      <c r="C82" s="82" t="s">
        <v>115</v>
      </c>
      <c r="D82" s="50" t="s">
        <v>2</v>
      </c>
      <c r="E82" s="111">
        <v>1</v>
      </c>
      <c r="F82" s="122">
        <v>1059648</v>
      </c>
      <c r="G82" s="123">
        <f>+F82*E82</f>
        <v>1059648</v>
      </c>
    </row>
    <row r="83" spans="2:7" ht="15">
      <c r="B83" s="49">
        <v>3.2</v>
      </c>
      <c r="C83" s="97" t="s">
        <v>86</v>
      </c>
      <c r="D83" s="50" t="s">
        <v>2</v>
      </c>
      <c r="E83" s="80">
        <v>1</v>
      </c>
      <c r="F83" s="80">
        <v>245129</v>
      </c>
      <c r="G83" s="123">
        <f>+F83*E83</f>
        <v>245129</v>
      </c>
    </row>
    <row r="84" spans="2:7" ht="24">
      <c r="B84" s="49">
        <v>3.3</v>
      </c>
      <c r="C84" s="81" t="s">
        <v>90</v>
      </c>
      <c r="D84" s="96" t="s">
        <v>1</v>
      </c>
      <c r="E84" s="80">
        <v>14</v>
      </c>
      <c r="F84" s="80">
        <v>17960</v>
      </c>
      <c r="G84" s="123">
        <f>+F84*E84</f>
        <v>251440</v>
      </c>
    </row>
    <row r="85" spans="2:7" ht="15">
      <c r="B85" s="49">
        <v>3.4</v>
      </c>
      <c r="C85" s="82" t="s">
        <v>117</v>
      </c>
      <c r="D85" s="50" t="s">
        <v>2</v>
      </c>
      <c r="E85" s="111">
        <v>8</v>
      </c>
      <c r="F85" s="122">
        <v>122770</v>
      </c>
      <c r="G85" s="123">
        <f>+F85*E85</f>
        <v>982160</v>
      </c>
    </row>
    <row r="86" spans="2:7" ht="15">
      <c r="B86" s="49">
        <v>3.5</v>
      </c>
      <c r="C86" s="82" t="s">
        <v>118</v>
      </c>
      <c r="D86" s="50" t="s">
        <v>2</v>
      </c>
      <c r="E86" s="111">
        <v>5</v>
      </c>
      <c r="F86" s="122">
        <v>129450</v>
      </c>
      <c r="G86" s="123">
        <f>+F86*E86</f>
        <v>647250</v>
      </c>
    </row>
    <row r="87" spans="2:7" ht="15">
      <c r="B87" s="12"/>
      <c r="C87" s="5"/>
      <c r="D87" s="8"/>
      <c r="E87" s="114"/>
      <c r="F87" s="114"/>
      <c r="G87" s="121"/>
    </row>
    <row r="88" spans="2:7" ht="15">
      <c r="B88" s="49">
        <v>4</v>
      </c>
      <c r="C88" s="56" t="s">
        <v>30</v>
      </c>
      <c r="D88" s="50"/>
      <c r="E88" s="111"/>
      <c r="F88" s="122"/>
      <c r="G88" s="123"/>
    </row>
    <row r="89" spans="2:7" ht="24">
      <c r="B89" s="49">
        <v>4.1</v>
      </c>
      <c r="C89" s="56" t="s">
        <v>119</v>
      </c>
      <c r="D89" s="50" t="s">
        <v>0</v>
      </c>
      <c r="E89" s="111">
        <v>2.4</v>
      </c>
      <c r="F89" s="122">
        <v>232895</v>
      </c>
      <c r="G89" s="123">
        <f>+F89*E89</f>
        <v>558948</v>
      </c>
    </row>
    <row r="90" spans="2:7" ht="24">
      <c r="B90" s="49">
        <v>4.2</v>
      </c>
      <c r="C90" s="56" t="s">
        <v>120</v>
      </c>
      <c r="D90" s="50" t="s">
        <v>2</v>
      </c>
      <c r="E90" s="111">
        <v>1</v>
      </c>
      <c r="F90" s="122">
        <v>187630</v>
      </c>
      <c r="G90" s="123">
        <f>+F90*E90</f>
        <v>187630</v>
      </c>
    </row>
    <row r="91" spans="2:7" ht="24">
      <c r="B91" s="49">
        <v>4.3</v>
      </c>
      <c r="C91" s="56" t="s">
        <v>121</v>
      </c>
      <c r="D91" s="50" t="s">
        <v>0</v>
      </c>
      <c r="E91" s="111">
        <v>6.5</v>
      </c>
      <c r="F91" s="122">
        <v>148896</v>
      </c>
      <c r="G91" s="123">
        <f>+F91*E91</f>
        <v>967824</v>
      </c>
    </row>
    <row r="92" spans="2:7" ht="15">
      <c r="B92" s="49">
        <v>4.4</v>
      </c>
      <c r="C92" s="56" t="s">
        <v>122</v>
      </c>
      <c r="D92" s="50" t="s">
        <v>0</v>
      </c>
      <c r="E92" s="111">
        <v>6.5</v>
      </c>
      <c r="F92" s="122">
        <v>178070</v>
      </c>
      <c r="G92" s="123">
        <f>+F92*E92</f>
        <v>1157455</v>
      </c>
    </row>
    <row r="93" spans="2:7" ht="15">
      <c r="B93" s="58"/>
      <c r="C93" s="50"/>
      <c r="D93" s="50"/>
      <c r="E93" s="111"/>
      <c r="F93" s="122"/>
      <c r="G93" s="123"/>
    </row>
    <row r="94" spans="2:7" ht="15">
      <c r="B94" s="49">
        <v>5</v>
      </c>
      <c r="C94" s="54" t="s">
        <v>123</v>
      </c>
      <c r="D94" s="50"/>
      <c r="E94" s="111"/>
      <c r="F94" s="111"/>
      <c r="G94" s="123"/>
    </row>
    <row r="95" spans="2:7" ht="24">
      <c r="B95" s="49">
        <v>5.1</v>
      </c>
      <c r="C95" s="54" t="s">
        <v>124</v>
      </c>
      <c r="D95" s="50" t="s">
        <v>0</v>
      </c>
      <c r="E95" s="111">
        <v>11</v>
      </c>
      <c r="F95" s="111">
        <v>38030</v>
      </c>
      <c r="G95" s="123">
        <f>+F95*E95</f>
        <v>418330</v>
      </c>
    </row>
    <row r="96" spans="2:7" ht="15">
      <c r="B96" s="49"/>
      <c r="C96" s="50"/>
      <c r="D96" s="50"/>
      <c r="E96" s="111"/>
      <c r="F96" s="122"/>
      <c r="G96" s="123"/>
    </row>
    <row r="97" spans="2:7" ht="15">
      <c r="B97" s="49">
        <v>6</v>
      </c>
      <c r="C97" s="82" t="s">
        <v>60</v>
      </c>
      <c r="D97" s="50"/>
      <c r="E97" s="111"/>
      <c r="F97" s="147"/>
      <c r="G97" s="123"/>
    </row>
    <row r="98" spans="2:7" ht="24" customHeight="1">
      <c r="B98" s="12">
        <v>6.1</v>
      </c>
      <c r="C98" s="91" t="s">
        <v>125</v>
      </c>
      <c r="D98" s="50" t="s">
        <v>2</v>
      </c>
      <c r="E98" s="125">
        <v>1</v>
      </c>
      <c r="F98" s="126">
        <v>12798</v>
      </c>
      <c r="G98" s="121">
        <f>+E98*F98</f>
        <v>12798</v>
      </c>
    </row>
    <row r="99" spans="2:7" ht="15">
      <c r="B99" s="49">
        <v>6.2</v>
      </c>
      <c r="C99" s="93" t="s">
        <v>126</v>
      </c>
      <c r="D99" s="50" t="s">
        <v>2</v>
      </c>
      <c r="E99" s="127">
        <v>1</v>
      </c>
      <c r="F99" s="128">
        <v>225265</v>
      </c>
      <c r="G99" s="121">
        <f>+E99*F99</f>
        <v>225265</v>
      </c>
    </row>
    <row r="100" spans="2:7" ht="15">
      <c r="B100" s="49">
        <v>6.3</v>
      </c>
      <c r="C100" s="93" t="s">
        <v>127</v>
      </c>
      <c r="D100" s="92" t="s">
        <v>128</v>
      </c>
      <c r="E100" s="127">
        <v>1</v>
      </c>
      <c r="F100" s="129">
        <v>55594</v>
      </c>
      <c r="G100" s="121">
        <f>+E100*F100</f>
        <v>55594</v>
      </c>
    </row>
    <row r="101" spans="2:7" ht="15">
      <c r="B101" s="49"/>
      <c r="C101" s="81"/>
      <c r="D101" s="92"/>
      <c r="E101" s="131"/>
      <c r="F101" s="130"/>
      <c r="G101" s="123"/>
    </row>
    <row r="102" spans="2:7" ht="15">
      <c r="B102" s="49">
        <v>7</v>
      </c>
      <c r="C102" s="54" t="s">
        <v>10</v>
      </c>
      <c r="D102" s="50"/>
      <c r="E102" s="111"/>
      <c r="F102" s="111"/>
      <c r="G102" s="124"/>
    </row>
    <row r="103" spans="2:7" ht="24">
      <c r="B103" s="59">
        <v>7.1</v>
      </c>
      <c r="C103" s="29" t="s">
        <v>129</v>
      </c>
      <c r="D103" s="60" t="s">
        <v>0</v>
      </c>
      <c r="E103" s="111">
        <v>52.9</v>
      </c>
      <c r="F103" s="111">
        <v>8920</v>
      </c>
      <c r="G103" s="124">
        <f>+E103*F103</f>
        <v>471868</v>
      </c>
    </row>
    <row r="104" spans="2:7" ht="24">
      <c r="B104" s="59">
        <v>7.2</v>
      </c>
      <c r="C104" s="29" t="s">
        <v>130</v>
      </c>
      <c r="D104" s="60" t="s">
        <v>0</v>
      </c>
      <c r="E104" s="111">
        <v>52.9</v>
      </c>
      <c r="F104" s="111">
        <v>8460</v>
      </c>
      <c r="G104" s="124">
        <f>+E104*F104</f>
        <v>447534</v>
      </c>
    </row>
    <row r="105" spans="2:7" ht="15">
      <c r="B105" s="59"/>
      <c r="C105" s="9"/>
      <c r="D105" s="132"/>
      <c r="E105" s="133"/>
      <c r="F105" s="114"/>
      <c r="G105" s="124"/>
    </row>
    <row r="106" spans="2:7" ht="15">
      <c r="B106" s="59">
        <v>8</v>
      </c>
      <c r="C106" s="9" t="s">
        <v>40</v>
      </c>
      <c r="D106" s="132"/>
      <c r="E106" s="133"/>
      <c r="F106" s="114"/>
      <c r="G106" s="124"/>
    </row>
    <row r="107" spans="2:7" ht="22.5" customHeight="1">
      <c r="B107" s="59">
        <v>8.1</v>
      </c>
      <c r="C107" s="9" t="s">
        <v>131</v>
      </c>
      <c r="D107" s="132" t="s">
        <v>0</v>
      </c>
      <c r="E107" s="114">
        <v>27.8</v>
      </c>
      <c r="F107" s="114">
        <v>59440</v>
      </c>
      <c r="G107" s="124">
        <f>+F107*E107</f>
        <v>1652432</v>
      </c>
    </row>
    <row r="108" spans="2:7" ht="15">
      <c r="B108" s="16"/>
      <c r="C108" s="66"/>
      <c r="D108" s="67"/>
      <c r="E108" s="68"/>
      <c r="F108" s="134"/>
      <c r="G108" s="121"/>
    </row>
    <row r="109" spans="2:7" ht="15">
      <c r="B109" s="13">
        <v>9</v>
      </c>
      <c r="C109" s="66" t="s">
        <v>132</v>
      </c>
      <c r="D109" s="67"/>
      <c r="E109" s="68"/>
      <c r="F109" s="134"/>
      <c r="G109" s="121"/>
    </row>
    <row r="110" spans="2:7" ht="15">
      <c r="B110" s="13">
        <v>9.1</v>
      </c>
      <c r="C110" s="66" t="s">
        <v>133</v>
      </c>
      <c r="D110" s="67" t="s">
        <v>0</v>
      </c>
      <c r="E110" s="114">
        <v>6.5</v>
      </c>
      <c r="F110" s="114">
        <v>34600</v>
      </c>
      <c r="G110" s="124">
        <f>+F110*E110</f>
        <v>224900</v>
      </c>
    </row>
    <row r="111" spans="2:7" ht="15">
      <c r="B111" s="16"/>
      <c r="C111" s="66"/>
      <c r="D111" s="67"/>
      <c r="E111" s="68"/>
      <c r="F111" s="134"/>
      <c r="G111" s="121"/>
    </row>
    <row r="112" spans="2:7" ht="36">
      <c r="B112" s="151" t="s">
        <v>150</v>
      </c>
      <c r="C112" s="156" t="s">
        <v>151</v>
      </c>
      <c r="D112" s="153"/>
      <c r="E112" s="154"/>
      <c r="F112" s="154"/>
      <c r="G112" s="155"/>
    </row>
    <row r="113" spans="2:7" ht="15">
      <c r="B113" s="62">
        <v>1</v>
      </c>
      <c r="C113" s="63" t="s">
        <v>13</v>
      </c>
      <c r="D113" s="26"/>
      <c r="E113" s="33"/>
      <c r="F113" s="33"/>
      <c r="G113" s="41"/>
    </row>
    <row r="114" spans="2:7" ht="15">
      <c r="B114" s="62">
        <v>1.1</v>
      </c>
      <c r="C114" s="63" t="s">
        <v>39</v>
      </c>
      <c r="D114" s="77" t="s">
        <v>0</v>
      </c>
      <c r="E114" s="78">
        <v>18.5</v>
      </c>
      <c r="F114" s="78">
        <v>7370</v>
      </c>
      <c r="G114" s="101">
        <f>+F114*E114</f>
        <v>136345</v>
      </c>
    </row>
    <row r="115" spans="2:7" ht="15">
      <c r="B115" s="10">
        <v>1.2</v>
      </c>
      <c r="C115" s="5" t="s">
        <v>38</v>
      </c>
      <c r="D115" s="8" t="s">
        <v>2</v>
      </c>
      <c r="E115" s="30">
        <v>2</v>
      </c>
      <c r="F115" s="30">
        <v>46140</v>
      </c>
      <c r="G115" s="42">
        <f aca="true" t="shared" si="2" ref="G115:G121">+E115*F115</f>
        <v>92280</v>
      </c>
    </row>
    <row r="116" spans="2:7" ht="24">
      <c r="B116" s="10">
        <v>1.3</v>
      </c>
      <c r="C116" s="100" t="s">
        <v>81</v>
      </c>
      <c r="D116" s="90" t="s">
        <v>0</v>
      </c>
      <c r="E116" s="34">
        <v>18.5</v>
      </c>
      <c r="F116" s="34">
        <v>12855</v>
      </c>
      <c r="G116" s="42">
        <f t="shared" si="2"/>
        <v>237817.5</v>
      </c>
    </row>
    <row r="117" spans="2:7" ht="15">
      <c r="B117" s="10">
        <v>1.4</v>
      </c>
      <c r="C117" s="100" t="s">
        <v>82</v>
      </c>
      <c r="D117" s="90" t="s">
        <v>2</v>
      </c>
      <c r="E117" s="34">
        <v>3</v>
      </c>
      <c r="F117" s="34">
        <v>10385</v>
      </c>
      <c r="G117" s="42">
        <f t="shared" si="2"/>
        <v>31155</v>
      </c>
    </row>
    <row r="118" spans="2:7" ht="24">
      <c r="B118" s="10">
        <v>1.5</v>
      </c>
      <c r="C118" s="100" t="s">
        <v>85</v>
      </c>
      <c r="D118" s="90" t="s">
        <v>2</v>
      </c>
      <c r="E118" s="34">
        <v>6.4</v>
      </c>
      <c r="F118" s="34">
        <v>11584</v>
      </c>
      <c r="G118" s="42">
        <f t="shared" si="2"/>
        <v>74137.6</v>
      </c>
    </row>
    <row r="119" spans="2:7" ht="15">
      <c r="B119" s="10">
        <v>1.6</v>
      </c>
      <c r="C119" s="100" t="s">
        <v>103</v>
      </c>
      <c r="D119" s="90" t="s">
        <v>0</v>
      </c>
      <c r="E119" s="34">
        <v>6.4</v>
      </c>
      <c r="F119" s="34">
        <v>11900</v>
      </c>
      <c r="G119" s="42">
        <f t="shared" si="2"/>
        <v>76160</v>
      </c>
    </row>
    <row r="120" spans="2:7" ht="24">
      <c r="B120" s="10">
        <v>1.7</v>
      </c>
      <c r="C120" s="100" t="s">
        <v>101</v>
      </c>
      <c r="D120" s="90" t="s">
        <v>0</v>
      </c>
      <c r="E120" s="34">
        <v>2.5</v>
      </c>
      <c r="F120" s="34">
        <v>7380</v>
      </c>
      <c r="G120" s="42">
        <f t="shared" si="2"/>
        <v>18450</v>
      </c>
    </row>
    <row r="121" spans="2:7" ht="36">
      <c r="B121" s="10">
        <v>1.8</v>
      </c>
      <c r="C121" s="100" t="s">
        <v>102</v>
      </c>
      <c r="D121" s="90" t="s">
        <v>17</v>
      </c>
      <c r="E121" s="34">
        <v>0.15</v>
      </c>
      <c r="F121" s="34">
        <v>192264</v>
      </c>
      <c r="G121" s="42">
        <f t="shared" si="2"/>
        <v>28839.6</v>
      </c>
    </row>
    <row r="122" spans="2:7" ht="15">
      <c r="B122" s="11"/>
      <c r="C122" s="2"/>
      <c r="D122" s="2"/>
      <c r="E122" s="35"/>
      <c r="F122" s="38"/>
      <c r="G122" s="43"/>
    </row>
    <row r="123" spans="2:7" ht="15">
      <c r="B123" s="15">
        <v>2</v>
      </c>
      <c r="C123" s="2" t="s">
        <v>55</v>
      </c>
      <c r="D123" s="2"/>
      <c r="E123" s="35"/>
      <c r="F123" s="38"/>
      <c r="G123" s="43"/>
    </row>
    <row r="124" spans="2:7" ht="15">
      <c r="B124" s="15">
        <v>2.1</v>
      </c>
      <c r="C124" s="89" t="s">
        <v>56</v>
      </c>
      <c r="D124" s="90" t="s">
        <v>0</v>
      </c>
      <c r="E124" s="34">
        <v>18.5</v>
      </c>
      <c r="F124" s="34">
        <v>24475</v>
      </c>
      <c r="G124" s="42">
        <f>+E124*F124</f>
        <v>452787.5</v>
      </c>
    </row>
    <row r="125" spans="2:7" ht="15">
      <c r="B125" s="15">
        <v>2.2</v>
      </c>
      <c r="C125" s="2" t="s">
        <v>83</v>
      </c>
      <c r="D125" s="1" t="s">
        <v>0</v>
      </c>
      <c r="E125" s="34">
        <v>18.5</v>
      </c>
      <c r="F125" s="34">
        <v>68078</v>
      </c>
      <c r="G125" s="42">
        <f>+E125*F125</f>
        <v>1259443</v>
      </c>
    </row>
    <row r="126" spans="2:7" ht="15">
      <c r="B126" s="15">
        <v>2.3</v>
      </c>
      <c r="C126" s="2" t="s">
        <v>104</v>
      </c>
      <c r="D126" s="1" t="s">
        <v>1</v>
      </c>
      <c r="E126" s="34">
        <v>17.5</v>
      </c>
      <c r="F126" s="34">
        <v>13280</v>
      </c>
      <c r="G126" s="42">
        <f>+E126*F126</f>
        <v>232400</v>
      </c>
    </row>
    <row r="127" spans="2:7" ht="15">
      <c r="B127" s="11"/>
      <c r="C127" s="2"/>
      <c r="D127" s="2"/>
      <c r="E127" s="35"/>
      <c r="F127" s="38"/>
      <c r="G127" s="43"/>
    </row>
    <row r="128" spans="2:7" ht="15">
      <c r="B128" s="49">
        <v>3</v>
      </c>
      <c r="C128" s="56" t="s">
        <v>30</v>
      </c>
      <c r="D128" s="50"/>
      <c r="E128" s="52"/>
      <c r="F128" s="57"/>
      <c r="G128" s="53"/>
    </row>
    <row r="129" spans="2:7" ht="24">
      <c r="B129" s="49">
        <v>3.1</v>
      </c>
      <c r="C129" s="56" t="s">
        <v>80</v>
      </c>
      <c r="D129" s="50" t="s">
        <v>0</v>
      </c>
      <c r="E129" s="52">
        <v>2.4</v>
      </c>
      <c r="F129" s="57">
        <v>232896</v>
      </c>
      <c r="G129" s="53">
        <f>+F129*E129</f>
        <v>558950.4</v>
      </c>
    </row>
    <row r="130" spans="2:7" ht="15">
      <c r="B130" s="58"/>
      <c r="C130" s="50"/>
      <c r="D130" s="50"/>
      <c r="E130" s="52"/>
      <c r="F130" s="57"/>
      <c r="G130" s="53"/>
    </row>
    <row r="131" spans="2:7" ht="15">
      <c r="B131" s="49">
        <v>4</v>
      </c>
      <c r="C131" s="55" t="s">
        <v>41</v>
      </c>
      <c r="D131" s="50"/>
      <c r="E131" s="52"/>
      <c r="F131" s="57"/>
      <c r="G131" s="53"/>
    </row>
    <row r="132" spans="2:7" ht="15">
      <c r="B132" s="59">
        <v>4.1</v>
      </c>
      <c r="C132" s="55" t="s">
        <v>88</v>
      </c>
      <c r="D132" s="50" t="s">
        <v>2</v>
      </c>
      <c r="E132" s="80">
        <v>1</v>
      </c>
      <c r="F132" s="80">
        <v>1059648</v>
      </c>
      <c r="G132" s="53">
        <f>+F132*E132</f>
        <v>1059648</v>
      </c>
    </row>
    <row r="133" spans="2:7" ht="15">
      <c r="B133" s="61">
        <v>4.2</v>
      </c>
      <c r="C133" s="97" t="s">
        <v>86</v>
      </c>
      <c r="D133" s="50" t="s">
        <v>2</v>
      </c>
      <c r="E133" s="80">
        <v>1</v>
      </c>
      <c r="F133" s="80">
        <v>245129</v>
      </c>
      <c r="G133" s="53">
        <f>+F133*E133</f>
        <v>245129</v>
      </c>
    </row>
    <row r="134" spans="2:7" ht="24">
      <c r="B134" s="59">
        <v>4.3</v>
      </c>
      <c r="C134" s="81" t="s">
        <v>90</v>
      </c>
      <c r="D134" s="96" t="s">
        <v>1</v>
      </c>
      <c r="E134" s="80">
        <v>14</v>
      </c>
      <c r="F134" s="80">
        <v>17960</v>
      </c>
      <c r="G134" s="53">
        <f>+F134*E134</f>
        <v>251440</v>
      </c>
    </row>
    <row r="135" spans="2:7" ht="15">
      <c r="B135" s="59">
        <v>4.4</v>
      </c>
      <c r="C135" s="99" t="s">
        <v>75</v>
      </c>
      <c r="D135" s="50" t="s">
        <v>2</v>
      </c>
      <c r="E135" s="52">
        <v>6</v>
      </c>
      <c r="F135" s="52">
        <v>60638.3</v>
      </c>
      <c r="G135" s="53">
        <f>+F135*E135</f>
        <v>363829.80000000005</v>
      </c>
    </row>
    <row r="136" spans="2:7" ht="24">
      <c r="B136" s="59">
        <v>4.5</v>
      </c>
      <c r="C136" s="93" t="s">
        <v>76</v>
      </c>
      <c r="D136" s="50" t="s">
        <v>2</v>
      </c>
      <c r="E136" s="52">
        <v>4</v>
      </c>
      <c r="F136" s="52">
        <v>162510</v>
      </c>
      <c r="G136" s="53">
        <f>+F136*E136</f>
        <v>650040</v>
      </c>
    </row>
    <row r="137" spans="2:7" ht="15">
      <c r="B137" s="58"/>
      <c r="C137" s="93"/>
      <c r="D137" s="50"/>
      <c r="E137" s="52"/>
      <c r="F137" s="52"/>
      <c r="G137" s="53"/>
    </row>
    <row r="138" spans="2:7" ht="15">
      <c r="B138" s="49">
        <v>5</v>
      </c>
      <c r="C138" s="54" t="s">
        <v>10</v>
      </c>
      <c r="D138" s="50"/>
      <c r="E138" s="52"/>
      <c r="F138" s="52"/>
      <c r="G138" s="51"/>
    </row>
    <row r="139" spans="2:7" ht="15">
      <c r="B139" s="59">
        <v>5.1</v>
      </c>
      <c r="C139" s="29" t="s">
        <v>18</v>
      </c>
      <c r="D139" s="60" t="s">
        <v>0</v>
      </c>
      <c r="E139" s="52">
        <v>38.5</v>
      </c>
      <c r="F139" s="52">
        <v>10670</v>
      </c>
      <c r="G139" s="51">
        <f>+E139*F139</f>
        <v>410795</v>
      </c>
    </row>
    <row r="140" spans="2:7" ht="24" customHeight="1">
      <c r="B140" s="59">
        <v>5.2</v>
      </c>
      <c r="C140" s="29" t="s">
        <v>15</v>
      </c>
      <c r="D140" s="60" t="s">
        <v>0</v>
      </c>
      <c r="E140" s="52">
        <v>39</v>
      </c>
      <c r="F140" s="52">
        <v>8920</v>
      </c>
      <c r="G140" s="51">
        <f>+E140*F140</f>
        <v>347880</v>
      </c>
    </row>
    <row r="141" spans="2:7" ht="24">
      <c r="B141" s="59">
        <v>5.3</v>
      </c>
      <c r="C141" s="29" t="s">
        <v>16</v>
      </c>
      <c r="D141" s="60" t="s">
        <v>0</v>
      </c>
      <c r="E141" s="52">
        <v>9.8</v>
      </c>
      <c r="F141" s="52">
        <v>14523</v>
      </c>
      <c r="G141" s="51">
        <f>+E141*F141</f>
        <v>142325.40000000002</v>
      </c>
    </row>
    <row r="142" spans="2:7" ht="15">
      <c r="B142" s="16"/>
      <c r="C142" s="66"/>
      <c r="D142" s="67"/>
      <c r="E142" s="68"/>
      <c r="F142" s="69"/>
      <c r="G142" s="46"/>
    </row>
    <row r="143" spans="2:7" ht="15">
      <c r="B143" s="13">
        <v>6</v>
      </c>
      <c r="C143" s="66" t="s">
        <v>40</v>
      </c>
      <c r="D143" s="67"/>
      <c r="E143" s="68"/>
      <c r="F143" s="69"/>
      <c r="G143" s="46"/>
    </row>
    <row r="144" spans="2:7" ht="30" customHeight="1">
      <c r="B144" s="13">
        <v>6.1</v>
      </c>
      <c r="C144" s="9" t="s">
        <v>131</v>
      </c>
      <c r="D144" s="132" t="s">
        <v>0</v>
      </c>
      <c r="E144" s="114">
        <v>65.4</v>
      </c>
      <c r="F144" s="114">
        <v>59440</v>
      </c>
      <c r="G144" s="51">
        <f>+E144*F144</f>
        <v>3887376.0000000005</v>
      </c>
    </row>
    <row r="145" spans="2:7" ht="15">
      <c r="B145" s="16"/>
      <c r="C145" s="66"/>
      <c r="D145" s="67"/>
      <c r="E145" s="68"/>
      <c r="F145" s="69"/>
      <c r="G145" s="46"/>
    </row>
    <row r="146" spans="2:7" ht="15">
      <c r="B146" s="49">
        <v>7</v>
      </c>
      <c r="C146" s="55" t="s">
        <v>12</v>
      </c>
      <c r="D146" s="6"/>
      <c r="E146" s="34"/>
      <c r="F146" s="34"/>
      <c r="G146" s="46"/>
    </row>
    <row r="147" spans="2:7" ht="24">
      <c r="B147" s="13">
        <v>7.1</v>
      </c>
      <c r="C147" s="3" t="s">
        <v>31</v>
      </c>
      <c r="D147" s="6" t="s">
        <v>0</v>
      </c>
      <c r="E147" s="34">
        <v>18.5</v>
      </c>
      <c r="F147" s="34">
        <v>3829</v>
      </c>
      <c r="G147" s="46">
        <f>+E147*F147</f>
        <v>70836.5</v>
      </c>
    </row>
    <row r="148" spans="2:7" ht="15">
      <c r="B148" s="14"/>
      <c r="C148" s="4"/>
      <c r="D148" s="4"/>
      <c r="E148" s="34"/>
      <c r="F148" s="39"/>
      <c r="G148" s="47"/>
    </row>
    <row r="149" spans="2:7" ht="24">
      <c r="B149" s="151" t="s">
        <v>153</v>
      </c>
      <c r="C149" s="156" t="s">
        <v>152</v>
      </c>
      <c r="D149" s="153"/>
      <c r="E149" s="154"/>
      <c r="F149" s="154"/>
      <c r="G149" s="155"/>
    </row>
    <row r="150" spans="2:7" ht="15">
      <c r="B150" s="62">
        <v>1</v>
      </c>
      <c r="C150" s="63" t="s">
        <v>13</v>
      </c>
      <c r="D150" s="26"/>
      <c r="E150" s="33"/>
      <c r="F150" s="33"/>
      <c r="G150" s="41"/>
    </row>
    <row r="151" spans="2:7" ht="15">
      <c r="B151" s="62">
        <v>1.1</v>
      </c>
      <c r="C151" s="63" t="s">
        <v>46</v>
      </c>
      <c r="D151" s="77" t="s">
        <v>0</v>
      </c>
      <c r="E151" s="78">
        <v>20</v>
      </c>
      <c r="F151" s="78">
        <v>7370</v>
      </c>
      <c r="G151" s="79">
        <f>+F151*E151</f>
        <v>147400</v>
      </c>
    </row>
    <row r="152" spans="2:7" ht="24">
      <c r="B152" s="10">
        <v>1.2</v>
      </c>
      <c r="C152" s="5" t="s">
        <v>43</v>
      </c>
      <c r="D152" s="8" t="s">
        <v>2</v>
      </c>
      <c r="E152" s="30">
        <v>2</v>
      </c>
      <c r="F152" s="30">
        <v>46140</v>
      </c>
      <c r="G152" s="42">
        <f>+E152*F152</f>
        <v>92280</v>
      </c>
    </row>
    <row r="153" spans="2:7" ht="36">
      <c r="B153" s="10">
        <v>1.3</v>
      </c>
      <c r="C153" s="5" t="s">
        <v>29</v>
      </c>
      <c r="D153" s="8" t="s">
        <v>0</v>
      </c>
      <c r="E153" s="30">
        <v>2.5</v>
      </c>
      <c r="F153" s="30">
        <v>6608</v>
      </c>
      <c r="G153" s="42">
        <f>+E153*F153</f>
        <v>16520</v>
      </c>
    </row>
    <row r="154" spans="2:7" ht="24">
      <c r="B154" s="10">
        <v>1.4</v>
      </c>
      <c r="C154" s="5" t="s">
        <v>44</v>
      </c>
      <c r="D154" s="8" t="s">
        <v>17</v>
      </c>
      <c r="E154" s="30">
        <v>3.2</v>
      </c>
      <c r="F154" s="30">
        <v>11584</v>
      </c>
      <c r="G154" s="42">
        <f>+E154*F154</f>
        <v>37068.8</v>
      </c>
    </row>
    <row r="155" spans="2:7" ht="15">
      <c r="B155" s="10">
        <v>1.5</v>
      </c>
      <c r="C155" s="5" t="s">
        <v>45</v>
      </c>
      <c r="D155" s="8" t="s">
        <v>0</v>
      </c>
      <c r="E155" s="30">
        <v>3.2</v>
      </c>
      <c r="F155" s="30">
        <v>11900</v>
      </c>
      <c r="G155" s="42">
        <f>+E155*F155</f>
        <v>38080</v>
      </c>
    </row>
    <row r="156" spans="2:7" ht="36">
      <c r="B156" s="10">
        <v>1.6</v>
      </c>
      <c r="C156" s="9" t="s">
        <v>47</v>
      </c>
      <c r="D156" s="8" t="s">
        <v>0</v>
      </c>
      <c r="E156" s="30">
        <v>20</v>
      </c>
      <c r="F156" s="30">
        <v>12855</v>
      </c>
      <c r="G156" s="42">
        <f>+E156*F156</f>
        <v>257100</v>
      </c>
    </row>
    <row r="157" spans="2:7" ht="15">
      <c r="B157" s="10"/>
      <c r="C157" s="5"/>
      <c r="D157" s="8"/>
      <c r="E157" s="30"/>
      <c r="F157" s="30"/>
      <c r="G157" s="42"/>
    </row>
    <row r="158" spans="2:7" ht="15">
      <c r="B158" s="49">
        <v>2</v>
      </c>
      <c r="C158" s="82" t="s">
        <v>48</v>
      </c>
      <c r="D158" s="82"/>
      <c r="E158" s="83"/>
      <c r="F158" s="84"/>
      <c r="G158" s="42"/>
    </row>
    <row r="159" spans="2:7" ht="24">
      <c r="B159" s="49">
        <v>2.1</v>
      </c>
      <c r="C159" s="85" t="s">
        <v>49</v>
      </c>
      <c r="D159" s="50" t="s">
        <v>17</v>
      </c>
      <c r="E159" s="86">
        <v>1.2</v>
      </c>
      <c r="F159" s="87">
        <v>46590</v>
      </c>
      <c r="G159" s="42">
        <f>+E159*F159</f>
        <v>55908</v>
      </c>
    </row>
    <row r="160" spans="2:7" ht="15">
      <c r="B160" s="88"/>
      <c r="C160" s="82"/>
      <c r="D160" s="82"/>
      <c r="E160" s="83"/>
      <c r="F160" s="84"/>
      <c r="G160" s="42"/>
    </row>
    <row r="161" spans="2:7" ht="15">
      <c r="B161" s="49">
        <v>3</v>
      </c>
      <c r="C161" s="82" t="s">
        <v>50</v>
      </c>
      <c r="D161" s="82"/>
      <c r="E161" s="83"/>
      <c r="F161" s="84"/>
      <c r="G161" s="42"/>
    </row>
    <row r="162" spans="2:7" ht="24">
      <c r="B162" s="49">
        <v>3.1</v>
      </c>
      <c r="C162" s="85" t="s">
        <v>51</v>
      </c>
      <c r="D162" s="50" t="s">
        <v>1</v>
      </c>
      <c r="E162" s="86">
        <v>16.2</v>
      </c>
      <c r="F162" s="87">
        <v>63852</v>
      </c>
      <c r="G162" s="42">
        <f>+E162*F162</f>
        <v>1034402.3999999999</v>
      </c>
    </row>
    <row r="163" spans="2:7" ht="15">
      <c r="B163" s="88"/>
      <c r="C163" s="82"/>
      <c r="D163" s="82"/>
      <c r="E163" s="83"/>
      <c r="F163" s="87"/>
      <c r="G163" s="42"/>
    </row>
    <row r="164" spans="2:7" ht="15">
      <c r="B164" s="49">
        <v>4</v>
      </c>
      <c r="C164" s="82" t="s">
        <v>52</v>
      </c>
      <c r="D164" s="82"/>
      <c r="E164" s="83"/>
      <c r="F164" s="84"/>
      <c r="G164" s="42"/>
    </row>
    <row r="165" spans="2:7" ht="24">
      <c r="B165" s="49">
        <v>4.1</v>
      </c>
      <c r="C165" s="85" t="s">
        <v>53</v>
      </c>
      <c r="D165" s="50" t="s">
        <v>1</v>
      </c>
      <c r="E165" s="86">
        <v>14.6</v>
      </c>
      <c r="F165" s="87">
        <v>63820</v>
      </c>
      <c r="G165" s="42">
        <f>+E165*F165</f>
        <v>931772</v>
      </c>
    </row>
    <row r="166" spans="2:7" ht="24.75" customHeight="1">
      <c r="B166" s="49">
        <v>4.2</v>
      </c>
      <c r="C166" s="85" t="s">
        <v>54</v>
      </c>
      <c r="D166" s="50" t="s">
        <v>1</v>
      </c>
      <c r="E166" s="86">
        <v>16.2</v>
      </c>
      <c r="F166" s="87">
        <v>59300</v>
      </c>
      <c r="G166" s="42">
        <f>+E166*F166</f>
        <v>960660</v>
      </c>
    </row>
    <row r="167" spans="2:7" ht="15">
      <c r="B167" s="49"/>
      <c r="C167" s="85"/>
      <c r="D167" s="50"/>
      <c r="E167" s="86"/>
      <c r="F167" s="87"/>
      <c r="G167" s="42"/>
    </row>
    <row r="168" spans="2:7" ht="15">
      <c r="B168" s="15">
        <v>5</v>
      </c>
      <c r="C168" s="2" t="s">
        <v>28</v>
      </c>
      <c r="D168" s="2"/>
      <c r="E168" s="35"/>
      <c r="F168" s="38"/>
      <c r="G168" s="43"/>
    </row>
    <row r="169" spans="2:7" ht="24">
      <c r="B169" s="15">
        <v>5.1</v>
      </c>
      <c r="C169" s="19" t="s">
        <v>19</v>
      </c>
      <c r="D169" s="1" t="s">
        <v>0</v>
      </c>
      <c r="E169" s="36">
        <v>29.8</v>
      </c>
      <c r="F169" s="36">
        <v>32010</v>
      </c>
      <c r="G169" s="44">
        <f>F169*E169</f>
        <v>953898</v>
      </c>
    </row>
    <row r="170" spans="2:7" ht="24">
      <c r="B170" s="15">
        <v>5.2</v>
      </c>
      <c r="C170" s="19" t="s">
        <v>32</v>
      </c>
      <c r="D170" s="1" t="s">
        <v>1</v>
      </c>
      <c r="E170" s="36">
        <v>2.2</v>
      </c>
      <c r="F170" s="36">
        <v>22634</v>
      </c>
      <c r="G170" s="44">
        <f>+F170*E170</f>
        <v>49794.8</v>
      </c>
    </row>
    <row r="171" spans="2:7" ht="15">
      <c r="B171" s="11"/>
      <c r="C171" s="2"/>
      <c r="D171" s="2"/>
      <c r="E171" s="35"/>
      <c r="F171" s="38"/>
      <c r="G171" s="43"/>
    </row>
    <row r="172" spans="2:7" ht="15">
      <c r="B172" s="49">
        <v>6</v>
      </c>
      <c r="C172" s="55" t="s">
        <v>9</v>
      </c>
      <c r="D172" s="7"/>
      <c r="E172" s="31"/>
      <c r="F172" s="31"/>
      <c r="G172" s="45"/>
    </row>
    <row r="173" spans="2:7" ht="24">
      <c r="B173" s="12">
        <v>6.1</v>
      </c>
      <c r="C173" s="5" t="s">
        <v>14</v>
      </c>
      <c r="D173" s="8" t="s">
        <v>0</v>
      </c>
      <c r="E173" s="30">
        <v>46.5</v>
      </c>
      <c r="F173" s="30">
        <v>17870</v>
      </c>
      <c r="G173" s="42">
        <f>+E173*F173</f>
        <v>830955</v>
      </c>
    </row>
    <row r="174" spans="2:7" ht="15">
      <c r="B174" s="11"/>
      <c r="C174" s="2"/>
      <c r="D174" s="2"/>
      <c r="E174" s="35"/>
      <c r="F174" s="38"/>
      <c r="G174" s="43"/>
    </row>
    <row r="175" spans="2:7" ht="15">
      <c r="B175" s="49">
        <v>7</v>
      </c>
      <c r="C175" s="55" t="s">
        <v>55</v>
      </c>
      <c r="D175" s="7"/>
      <c r="E175" s="31"/>
      <c r="F175" s="31"/>
      <c r="G175" s="43"/>
    </row>
    <row r="176" spans="2:7" ht="15">
      <c r="B176" s="13">
        <v>7.1</v>
      </c>
      <c r="C176" s="89" t="s">
        <v>56</v>
      </c>
      <c r="D176" s="90" t="s">
        <v>0</v>
      </c>
      <c r="E176" s="34">
        <v>24.5</v>
      </c>
      <c r="F176" s="34">
        <v>24475</v>
      </c>
      <c r="G176" s="42">
        <f aca="true" t="shared" si="3" ref="G176:G181">+E176*F176</f>
        <v>599637.5</v>
      </c>
    </row>
    <row r="177" spans="2:7" ht="15">
      <c r="B177" s="13">
        <v>7.2</v>
      </c>
      <c r="C177" s="89" t="s">
        <v>57</v>
      </c>
      <c r="D177" s="90" t="s">
        <v>17</v>
      </c>
      <c r="E177" s="34">
        <v>6.5</v>
      </c>
      <c r="F177" s="34">
        <v>32679</v>
      </c>
      <c r="G177" s="42">
        <f t="shared" si="3"/>
        <v>212413.5</v>
      </c>
    </row>
    <row r="178" spans="2:7" ht="15">
      <c r="B178" s="13">
        <v>7.3</v>
      </c>
      <c r="C178" s="2" t="s">
        <v>104</v>
      </c>
      <c r="D178" s="1" t="s">
        <v>1</v>
      </c>
      <c r="E178" s="34">
        <v>22</v>
      </c>
      <c r="F178" s="34">
        <v>13280</v>
      </c>
      <c r="G178" s="42">
        <f t="shared" si="3"/>
        <v>292160</v>
      </c>
    </row>
    <row r="179" spans="2:7" ht="15">
      <c r="B179" s="13">
        <v>7.4</v>
      </c>
      <c r="C179" s="2" t="s">
        <v>83</v>
      </c>
      <c r="D179" s="1" t="s">
        <v>0</v>
      </c>
      <c r="E179" s="34">
        <v>24.5</v>
      </c>
      <c r="F179" s="34">
        <v>68078</v>
      </c>
      <c r="G179" s="42">
        <f t="shared" si="3"/>
        <v>1667911</v>
      </c>
    </row>
    <row r="180" spans="2:7" ht="24">
      <c r="B180" s="13">
        <v>7.5</v>
      </c>
      <c r="C180" s="4" t="s">
        <v>58</v>
      </c>
      <c r="D180" s="6" t="s">
        <v>0</v>
      </c>
      <c r="E180" s="34">
        <v>4.5</v>
      </c>
      <c r="F180" s="34">
        <v>45294</v>
      </c>
      <c r="G180" s="42">
        <f t="shared" si="3"/>
        <v>203823</v>
      </c>
    </row>
    <row r="181" spans="2:7" ht="24">
      <c r="B181" s="13">
        <v>7.6</v>
      </c>
      <c r="C181" s="4" t="s">
        <v>59</v>
      </c>
      <c r="D181" s="6" t="s">
        <v>0</v>
      </c>
      <c r="E181" s="34">
        <v>4.5</v>
      </c>
      <c r="F181" s="34">
        <v>113350</v>
      </c>
      <c r="G181" s="42">
        <f t="shared" si="3"/>
        <v>510075</v>
      </c>
    </row>
    <row r="182" spans="2:7" ht="15">
      <c r="B182" s="13"/>
      <c r="C182" s="4"/>
      <c r="D182" s="6"/>
      <c r="E182" s="34"/>
      <c r="F182" s="34"/>
      <c r="G182" s="43"/>
    </row>
    <row r="183" spans="2:7" ht="15">
      <c r="B183" s="12">
        <v>8</v>
      </c>
      <c r="C183" s="5" t="s">
        <v>60</v>
      </c>
      <c r="D183" s="8"/>
      <c r="E183" s="30"/>
      <c r="F183" s="30"/>
      <c r="G183" s="43"/>
    </row>
    <row r="184" spans="2:7" ht="24">
      <c r="B184" s="12">
        <v>8.1</v>
      </c>
      <c r="C184" s="5" t="s">
        <v>77</v>
      </c>
      <c r="D184" s="8" t="s">
        <v>1</v>
      </c>
      <c r="E184" s="30">
        <v>51.6</v>
      </c>
      <c r="F184" s="30">
        <v>5196</v>
      </c>
      <c r="G184" s="42">
        <f aca="true" t="shared" si="4" ref="G184:G196">+E184*F184</f>
        <v>268113.60000000003</v>
      </c>
    </row>
    <row r="185" spans="2:7" ht="24">
      <c r="B185" s="12">
        <v>8.2</v>
      </c>
      <c r="C185" s="5" t="s">
        <v>61</v>
      </c>
      <c r="D185" s="8" t="s">
        <v>1</v>
      </c>
      <c r="E185" s="30">
        <v>69.5</v>
      </c>
      <c r="F185" s="30">
        <v>3250</v>
      </c>
      <c r="G185" s="42">
        <f t="shared" si="4"/>
        <v>225875</v>
      </c>
    </row>
    <row r="186" spans="2:7" ht="15">
      <c r="B186" s="12">
        <v>8.3</v>
      </c>
      <c r="C186" s="93" t="s">
        <v>62</v>
      </c>
      <c r="D186" s="8" t="s">
        <v>2</v>
      </c>
      <c r="E186" s="30">
        <v>1</v>
      </c>
      <c r="F186" s="30">
        <v>225265</v>
      </c>
      <c r="G186" s="42">
        <f t="shared" si="4"/>
        <v>225265</v>
      </c>
    </row>
    <row r="187" spans="2:7" ht="24">
      <c r="B187" s="12">
        <v>8.4</v>
      </c>
      <c r="C187" s="91" t="s">
        <v>63</v>
      </c>
      <c r="D187" s="8" t="s">
        <v>2</v>
      </c>
      <c r="E187" s="30">
        <v>1</v>
      </c>
      <c r="F187" s="30">
        <v>280025</v>
      </c>
      <c r="G187" s="42">
        <f t="shared" si="4"/>
        <v>280025</v>
      </c>
    </row>
    <row r="188" spans="2:7" ht="15">
      <c r="B188" s="12">
        <v>8.5</v>
      </c>
      <c r="C188" s="9" t="s">
        <v>64</v>
      </c>
      <c r="D188" s="8" t="s">
        <v>2</v>
      </c>
      <c r="E188" s="30">
        <v>1</v>
      </c>
      <c r="F188" s="30">
        <v>91740</v>
      </c>
      <c r="G188" s="42">
        <f t="shared" si="4"/>
        <v>91740</v>
      </c>
    </row>
    <row r="189" spans="2:7" ht="15">
      <c r="B189" s="12">
        <v>8.6</v>
      </c>
      <c r="C189" s="9" t="s">
        <v>65</v>
      </c>
      <c r="D189" s="8" t="s">
        <v>2</v>
      </c>
      <c r="E189" s="30">
        <v>2</v>
      </c>
      <c r="F189" s="30">
        <v>24849</v>
      </c>
      <c r="G189" s="42">
        <f t="shared" si="4"/>
        <v>49698</v>
      </c>
    </row>
    <row r="190" spans="2:7" ht="24">
      <c r="B190" s="12">
        <v>8.7</v>
      </c>
      <c r="C190" s="9" t="s">
        <v>66</v>
      </c>
      <c r="D190" s="8" t="s">
        <v>2</v>
      </c>
      <c r="E190" s="30">
        <v>1</v>
      </c>
      <c r="F190" s="30">
        <v>25435</v>
      </c>
      <c r="G190" s="42">
        <f t="shared" si="4"/>
        <v>25435</v>
      </c>
    </row>
    <row r="191" spans="2:7" ht="15">
      <c r="B191" s="12">
        <v>8.8</v>
      </c>
      <c r="C191" s="9" t="s">
        <v>67</v>
      </c>
      <c r="D191" s="8" t="s">
        <v>2</v>
      </c>
      <c r="E191" s="30">
        <v>6</v>
      </c>
      <c r="F191" s="30">
        <v>24651</v>
      </c>
      <c r="G191" s="42">
        <f t="shared" si="4"/>
        <v>147906</v>
      </c>
    </row>
    <row r="192" spans="2:7" ht="15">
      <c r="B192" s="12">
        <v>8.9</v>
      </c>
      <c r="C192" s="9" t="s">
        <v>68</v>
      </c>
      <c r="D192" s="8" t="s">
        <v>2</v>
      </c>
      <c r="E192" s="30">
        <v>5</v>
      </c>
      <c r="F192" s="30">
        <v>34805</v>
      </c>
      <c r="G192" s="42">
        <f t="shared" si="4"/>
        <v>174025</v>
      </c>
    </row>
    <row r="193" spans="2:7" ht="15">
      <c r="B193" s="94">
        <v>8.1</v>
      </c>
      <c r="C193" s="9" t="s">
        <v>69</v>
      </c>
      <c r="D193" s="8" t="s">
        <v>2</v>
      </c>
      <c r="E193" s="30">
        <v>8</v>
      </c>
      <c r="F193" s="30">
        <v>10796</v>
      </c>
      <c r="G193" s="42">
        <f t="shared" si="4"/>
        <v>86368</v>
      </c>
    </row>
    <row r="194" spans="2:7" ht="15">
      <c r="B194" s="12">
        <v>8.11</v>
      </c>
      <c r="C194" s="9" t="s">
        <v>70</v>
      </c>
      <c r="D194" s="8" t="s">
        <v>2</v>
      </c>
      <c r="E194" s="30">
        <v>4</v>
      </c>
      <c r="F194" s="30">
        <v>19566</v>
      </c>
      <c r="G194" s="42">
        <f t="shared" si="4"/>
        <v>78264</v>
      </c>
    </row>
    <row r="195" spans="2:7" ht="24">
      <c r="B195" s="12">
        <v>8.12</v>
      </c>
      <c r="C195" s="9" t="s">
        <v>71</v>
      </c>
      <c r="D195" s="8" t="s">
        <v>2</v>
      </c>
      <c r="E195" s="30">
        <v>3</v>
      </c>
      <c r="F195" s="30">
        <v>299664</v>
      </c>
      <c r="G195" s="42">
        <f t="shared" si="4"/>
        <v>898992</v>
      </c>
    </row>
    <row r="196" spans="2:7" ht="24">
      <c r="B196" s="12">
        <v>8.13</v>
      </c>
      <c r="C196" s="9" t="s">
        <v>72</v>
      </c>
      <c r="D196" s="8" t="s">
        <v>2</v>
      </c>
      <c r="E196" s="30">
        <v>1</v>
      </c>
      <c r="F196" s="30">
        <v>656851</v>
      </c>
      <c r="G196" s="42">
        <f t="shared" si="4"/>
        <v>656851</v>
      </c>
    </row>
    <row r="197" spans="2:7" ht="15">
      <c r="B197" s="13"/>
      <c r="C197" s="4"/>
      <c r="D197" s="6"/>
      <c r="E197" s="34"/>
      <c r="F197" s="34"/>
      <c r="G197" s="43"/>
    </row>
    <row r="198" spans="2:7" ht="15">
      <c r="B198" s="49">
        <v>9</v>
      </c>
      <c r="C198" s="29" t="s">
        <v>73</v>
      </c>
      <c r="D198" s="50"/>
      <c r="E198" s="52"/>
      <c r="F198" s="52"/>
      <c r="G198" s="43"/>
    </row>
    <row r="199" spans="2:7" ht="24">
      <c r="B199" s="49">
        <v>9.1</v>
      </c>
      <c r="C199" s="29" t="s">
        <v>74</v>
      </c>
      <c r="D199" s="50" t="s">
        <v>0</v>
      </c>
      <c r="E199" s="52">
        <v>10.4</v>
      </c>
      <c r="F199" s="52">
        <v>38030</v>
      </c>
      <c r="G199" s="42">
        <f>+E199*F199</f>
        <v>395512</v>
      </c>
    </row>
    <row r="200" spans="2:7" ht="15">
      <c r="B200" s="49"/>
      <c r="C200" s="54"/>
      <c r="D200" s="50"/>
      <c r="E200" s="52"/>
      <c r="F200" s="52"/>
      <c r="G200" s="43"/>
    </row>
    <row r="201" spans="2:7" ht="15">
      <c r="B201" s="49">
        <v>10</v>
      </c>
      <c r="C201" s="55" t="s">
        <v>41</v>
      </c>
      <c r="D201" s="7"/>
      <c r="E201" s="31"/>
      <c r="F201" s="31"/>
      <c r="G201" s="43"/>
    </row>
    <row r="202" spans="2:7" ht="15">
      <c r="B202" s="49">
        <v>10.1</v>
      </c>
      <c r="C202" s="55" t="s">
        <v>88</v>
      </c>
      <c r="D202" s="50" t="s">
        <v>2</v>
      </c>
      <c r="E202" s="80">
        <v>1</v>
      </c>
      <c r="F202" s="80">
        <v>1059648</v>
      </c>
      <c r="G202" s="42">
        <f>+E202*F202</f>
        <v>1059648</v>
      </c>
    </row>
    <row r="203" spans="2:7" ht="15">
      <c r="B203" s="95">
        <v>10.2</v>
      </c>
      <c r="C203" s="97" t="s">
        <v>89</v>
      </c>
      <c r="D203" s="50" t="s">
        <v>2</v>
      </c>
      <c r="E203" s="80">
        <v>1</v>
      </c>
      <c r="F203" s="80">
        <v>292770</v>
      </c>
      <c r="G203" s="42">
        <f>+E203*F203</f>
        <v>292770</v>
      </c>
    </row>
    <row r="204" spans="2:7" ht="24">
      <c r="B204" s="95">
        <v>10.3</v>
      </c>
      <c r="C204" s="81" t="s">
        <v>90</v>
      </c>
      <c r="D204" s="96" t="s">
        <v>1</v>
      </c>
      <c r="E204" s="80">
        <v>14</v>
      </c>
      <c r="F204" s="80">
        <v>17960</v>
      </c>
      <c r="G204" s="42">
        <f>+E204*F204</f>
        <v>251440</v>
      </c>
    </row>
    <row r="205" spans="2:7" ht="15">
      <c r="B205" s="98">
        <v>10.4</v>
      </c>
      <c r="C205" s="99" t="s">
        <v>75</v>
      </c>
      <c r="D205" s="50" t="s">
        <v>2</v>
      </c>
      <c r="E205" s="52">
        <v>6</v>
      </c>
      <c r="F205" s="52">
        <v>60638.3</v>
      </c>
      <c r="G205" s="42">
        <f>+E205*F205</f>
        <v>363829.80000000005</v>
      </c>
    </row>
    <row r="206" spans="2:7" ht="24">
      <c r="B206" s="98">
        <v>10.5</v>
      </c>
      <c r="C206" s="93" t="s">
        <v>76</v>
      </c>
      <c r="D206" s="50" t="s">
        <v>2</v>
      </c>
      <c r="E206" s="52">
        <v>4</v>
      </c>
      <c r="F206" s="52">
        <v>162510</v>
      </c>
      <c r="G206" s="42">
        <f>+E206*F206</f>
        <v>650040</v>
      </c>
    </row>
    <row r="207" spans="2:7" ht="15">
      <c r="B207" s="13"/>
      <c r="C207" s="4"/>
      <c r="D207" s="6"/>
      <c r="E207" s="34"/>
      <c r="F207" s="34"/>
      <c r="G207" s="43"/>
    </row>
    <row r="208" spans="2:7" ht="15">
      <c r="B208" s="13">
        <v>11</v>
      </c>
      <c r="C208" s="55" t="s">
        <v>30</v>
      </c>
      <c r="D208" s="6"/>
      <c r="E208" s="34"/>
      <c r="F208" s="34"/>
      <c r="G208" s="43"/>
    </row>
    <row r="209" spans="2:7" ht="24">
      <c r="B209" s="13">
        <v>11.1</v>
      </c>
      <c r="C209" s="56" t="s">
        <v>80</v>
      </c>
      <c r="D209" s="50" t="s">
        <v>0</v>
      </c>
      <c r="E209" s="52">
        <v>2.6</v>
      </c>
      <c r="F209" s="57">
        <v>232896</v>
      </c>
      <c r="G209" s="42">
        <f>+E209*F209</f>
        <v>605529.6</v>
      </c>
    </row>
    <row r="210" spans="2:7" ht="15">
      <c r="B210" s="13"/>
      <c r="C210" s="4"/>
      <c r="D210" s="6"/>
      <c r="E210" s="34"/>
      <c r="F210" s="34"/>
      <c r="G210" s="43"/>
    </row>
    <row r="211" spans="2:7" ht="15">
      <c r="B211" s="49">
        <v>12</v>
      </c>
      <c r="C211" s="55" t="s">
        <v>78</v>
      </c>
      <c r="D211" s="7"/>
      <c r="E211" s="31"/>
      <c r="F211" s="31"/>
      <c r="G211" s="45"/>
    </row>
    <row r="212" spans="2:7" ht="24">
      <c r="B212" s="49">
        <v>12.1</v>
      </c>
      <c r="C212" s="29" t="s">
        <v>79</v>
      </c>
      <c r="D212" s="50" t="s">
        <v>2</v>
      </c>
      <c r="E212" s="52">
        <v>1</v>
      </c>
      <c r="F212" s="57">
        <v>360000</v>
      </c>
      <c r="G212" s="53">
        <f>+E212*F212</f>
        <v>360000</v>
      </c>
    </row>
    <row r="213" spans="2:7" ht="15">
      <c r="B213" s="49"/>
      <c r="C213" s="56"/>
      <c r="D213" s="50"/>
      <c r="E213" s="52"/>
      <c r="F213" s="57"/>
      <c r="G213" s="53"/>
    </row>
    <row r="214" spans="2:7" ht="15">
      <c r="B214" s="49">
        <v>13</v>
      </c>
      <c r="C214" s="54" t="s">
        <v>10</v>
      </c>
      <c r="D214" s="50"/>
      <c r="E214" s="52"/>
      <c r="F214" s="52"/>
      <c r="G214" s="51"/>
    </row>
    <row r="215" spans="2:7" ht="15">
      <c r="B215" s="59">
        <v>13.1</v>
      </c>
      <c r="C215" s="29" t="s">
        <v>18</v>
      </c>
      <c r="D215" s="60" t="s">
        <v>0</v>
      </c>
      <c r="E215" s="52">
        <v>57.9</v>
      </c>
      <c r="F215" s="52">
        <v>10670</v>
      </c>
      <c r="G215" s="51">
        <f>+E215*F215</f>
        <v>617793</v>
      </c>
    </row>
    <row r="216" spans="2:7" ht="24.75" customHeight="1">
      <c r="B216" s="59">
        <v>13.2</v>
      </c>
      <c r="C216" s="29" t="s">
        <v>15</v>
      </c>
      <c r="D216" s="60" t="s">
        <v>0</v>
      </c>
      <c r="E216" s="52">
        <v>28.5</v>
      </c>
      <c r="F216" s="52">
        <v>8920</v>
      </c>
      <c r="G216" s="51">
        <f>+E216*F216</f>
        <v>254220</v>
      </c>
    </row>
    <row r="217" spans="2:7" ht="24">
      <c r="B217" s="59">
        <v>13.3</v>
      </c>
      <c r="C217" s="29" t="s">
        <v>16</v>
      </c>
      <c r="D217" s="60" t="s">
        <v>0</v>
      </c>
      <c r="E217" s="52">
        <v>14.8</v>
      </c>
      <c r="F217" s="52">
        <v>14523</v>
      </c>
      <c r="G217" s="51">
        <f>+E217*F217</f>
        <v>214940.40000000002</v>
      </c>
    </row>
    <row r="218" spans="2:7" ht="15">
      <c r="B218" s="16"/>
      <c r="C218" s="66"/>
      <c r="D218" s="67"/>
      <c r="E218" s="68"/>
      <c r="F218" s="69"/>
      <c r="G218" s="46"/>
    </row>
    <row r="219" spans="2:7" ht="15">
      <c r="B219" s="13">
        <v>14</v>
      </c>
      <c r="C219" s="66" t="s">
        <v>40</v>
      </c>
      <c r="D219" s="67"/>
      <c r="E219" s="68"/>
      <c r="F219" s="69"/>
      <c r="G219" s="46"/>
    </row>
    <row r="220" spans="2:7" ht="24" customHeight="1">
      <c r="B220" s="13">
        <v>14.1</v>
      </c>
      <c r="C220" s="9" t="s">
        <v>131</v>
      </c>
      <c r="D220" s="132" t="s">
        <v>0</v>
      </c>
      <c r="E220" s="114">
        <v>65.4</v>
      </c>
      <c r="F220" s="114">
        <v>59440</v>
      </c>
      <c r="G220" s="51">
        <f>+E220*F220</f>
        <v>3887376.0000000005</v>
      </c>
    </row>
    <row r="221" spans="2:7" ht="15">
      <c r="B221" s="16"/>
      <c r="C221" s="66"/>
      <c r="D221" s="67"/>
      <c r="E221" s="68"/>
      <c r="F221" s="69"/>
      <c r="G221" s="46"/>
    </row>
    <row r="222" spans="2:7" ht="15">
      <c r="B222" s="49">
        <v>15</v>
      </c>
      <c r="C222" s="55" t="s">
        <v>12</v>
      </c>
      <c r="D222" s="6"/>
      <c r="E222" s="34"/>
      <c r="F222" s="34"/>
      <c r="G222" s="46"/>
    </row>
    <row r="223" spans="2:7" ht="24">
      <c r="B223" s="13">
        <v>15.1</v>
      </c>
      <c r="C223" s="3" t="s">
        <v>31</v>
      </c>
      <c r="D223" s="6" t="s">
        <v>0</v>
      </c>
      <c r="E223" s="34">
        <v>24.5</v>
      </c>
      <c r="F223" s="34">
        <v>3829</v>
      </c>
      <c r="G223" s="46">
        <f>+E223*F223</f>
        <v>93810.5</v>
      </c>
    </row>
    <row r="224" spans="2:7" ht="15">
      <c r="B224" s="14"/>
      <c r="C224" s="157"/>
      <c r="D224" s="4"/>
      <c r="E224" s="34"/>
      <c r="F224" s="39"/>
      <c r="G224" s="47"/>
    </row>
    <row r="225" spans="2:7" ht="24">
      <c r="B225" s="151" t="s">
        <v>155</v>
      </c>
      <c r="C225" s="159" t="s">
        <v>154</v>
      </c>
      <c r="D225" s="153"/>
      <c r="E225" s="154"/>
      <c r="F225" s="154"/>
      <c r="G225" s="155"/>
    </row>
    <row r="226" spans="2:7" ht="15">
      <c r="B226" s="62">
        <v>1</v>
      </c>
      <c r="C226" s="63" t="s">
        <v>13</v>
      </c>
      <c r="D226" s="26"/>
      <c r="E226" s="33"/>
      <c r="F226" s="33"/>
      <c r="G226" s="41"/>
    </row>
    <row r="227" spans="2:7" ht="15">
      <c r="B227" s="62">
        <v>1.1</v>
      </c>
      <c r="C227" s="63" t="s">
        <v>39</v>
      </c>
      <c r="D227" s="77" t="s">
        <v>0</v>
      </c>
      <c r="E227" s="78">
        <v>32.25</v>
      </c>
      <c r="F227" s="78">
        <v>7370</v>
      </c>
      <c r="G227" s="101">
        <f>+F227*E227</f>
        <v>237682.5</v>
      </c>
    </row>
    <row r="228" spans="2:7" ht="15">
      <c r="B228" s="10">
        <v>1.2</v>
      </c>
      <c r="C228" s="5" t="s">
        <v>38</v>
      </c>
      <c r="D228" s="8" t="s">
        <v>2</v>
      </c>
      <c r="E228" s="30">
        <v>3</v>
      </c>
      <c r="F228" s="30">
        <v>46140</v>
      </c>
      <c r="G228" s="42">
        <f>+E228*F228</f>
        <v>138420</v>
      </c>
    </row>
    <row r="229" spans="2:7" ht="24">
      <c r="B229" s="10">
        <v>1.3</v>
      </c>
      <c r="C229" s="100" t="s">
        <v>81</v>
      </c>
      <c r="D229" s="90" t="s">
        <v>0</v>
      </c>
      <c r="E229" s="34">
        <v>32.25</v>
      </c>
      <c r="F229" s="34">
        <v>12855</v>
      </c>
      <c r="G229" s="42">
        <f>+E229*F229</f>
        <v>414573.75</v>
      </c>
    </row>
    <row r="230" spans="2:7" ht="15">
      <c r="B230" s="10">
        <v>1.4</v>
      </c>
      <c r="C230" s="100" t="s">
        <v>82</v>
      </c>
      <c r="D230" s="90" t="s">
        <v>2</v>
      </c>
      <c r="E230" s="34">
        <v>2</v>
      </c>
      <c r="F230" s="34">
        <v>10385</v>
      </c>
      <c r="G230" s="42">
        <f>+E230*F230</f>
        <v>20770</v>
      </c>
    </row>
    <row r="231" spans="2:7" ht="15">
      <c r="B231" s="10">
        <v>1.5</v>
      </c>
      <c r="C231" s="100" t="s">
        <v>84</v>
      </c>
      <c r="D231" s="90" t="s">
        <v>2</v>
      </c>
      <c r="E231" s="34">
        <v>1</v>
      </c>
      <c r="F231" s="34">
        <v>10385</v>
      </c>
      <c r="G231" s="42">
        <f>+E231*F231</f>
        <v>10385</v>
      </c>
    </row>
    <row r="232" spans="2:7" ht="15">
      <c r="B232" s="11"/>
      <c r="C232" s="2"/>
      <c r="D232" s="2"/>
      <c r="E232" s="35"/>
      <c r="F232" s="38"/>
      <c r="G232" s="43"/>
    </row>
    <row r="233" spans="2:7" ht="15">
      <c r="B233" s="15">
        <v>2</v>
      </c>
      <c r="C233" s="2" t="s">
        <v>28</v>
      </c>
      <c r="D233" s="2"/>
      <c r="E233" s="35"/>
      <c r="F233" s="38"/>
      <c r="G233" s="43"/>
    </row>
    <row r="234" spans="2:7" ht="24">
      <c r="B234" s="15">
        <v>2.1</v>
      </c>
      <c r="C234" s="19" t="s">
        <v>19</v>
      </c>
      <c r="D234" s="1" t="s">
        <v>0</v>
      </c>
      <c r="E234" s="36">
        <v>3.2</v>
      </c>
      <c r="F234" s="36">
        <v>32010</v>
      </c>
      <c r="G234" s="42">
        <f>+E234*F234</f>
        <v>102432</v>
      </c>
    </row>
    <row r="235" spans="2:7" ht="15">
      <c r="B235" s="15"/>
      <c r="C235" s="19"/>
      <c r="D235" s="1"/>
      <c r="E235" s="36"/>
      <c r="F235" s="36"/>
      <c r="G235" s="43"/>
    </row>
    <row r="236" spans="2:7" ht="15">
      <c r="B236" s="15">
        <v>3</v>
      </c>
      <c r="C236" s="19" t="s">
        <v>9</v>
      </c>
      <c r="D236" s="1"/>
      <c r="E236" s="36"/>
      <c r="F236" s="36"/>
      <c r="G236" s="43"/>
    </row>
    <row r="237" spans="2:7" ht="24">
      <c r="B237" s="15">
        <v>3.1</v>
      </c>
      <c r="C237" s="5" t="s">
        <v>14</v>
      </c>
      <c r="D237" s="8" t="s">
        <v>0</v>
      </c>
      <c r="E237" s="30">
        <v>7.5</v>
      </c>
      <c r="F237" s="30">
        <v>17870</v>
      </c>
      <c r="G237" s="42">
        <f>+E237*F237</f>
        <v>134025</v>
      </c>
    </row>
    <row r="238" spans="2:7" ht="15">
      <c r="B238" s="11"/>
      <c r="C238" s="2"/>
      <c r="D238" s="2"/>
      <c r="E238" s="35"/>
      <c r="F238" s="38"/>
      <c r="G238" s="43"/>
    </row>
    <row r="239" spans="2:7" ht="15">
      <c r="B239" s="15">
        <v>4</v>
      </c>
      <c r="C239" s="2" t="s">
        <v>55</v>
      </c>
      <c r="D239" s="2"/>
      <c r="E239" s="35"/>
      <c r="F239" s="38"/>
      <c r="G239" s="43"/>
    </row>
    <row r="240" spans="2:7" ht="15">
      <c r="B240" s="15">
        <v>4.1</v>
      </c>
      <c r="C240" s="89" t="s">
        <v>56</v>
      </c>
      <c r="D240" s="90" t="s">
        <v>0</v>
      </c>
      <c r="E240" s="34">
        <v>32.25</v>
      </c>
      <c r="F240" s="34">
        <v>24475</v>
      </c>
      <c r="G240" s="42">
        <f>+E240*F240</f>
        <v>789318.75</v>
      </c>
    </row>
    <row r="241" spans="2:7" ht="15">
      <c r="B241" s="15">
        <v>4.2</v>
      </c>
      <c r="C241" s="2" t="s">
        <v>83</v>
      </c>
      <c r="D241" s="1" t="s">
        <v>0</v>
      </c>
      <c r="E241" s="34">
        <v>32.25</v>
      </c>
      <c r="F241" s="34">
        <v>68078</v>
      </c>
      <c r="G241" s="42">
        <f>+E241*F241</f>
        <v>2195515.5</v>
      </c>
    </row>
    <row r="242" spans="2:7" ht="15">
      <c r="B242" s="15">
        <v>4.3</v>
      </c>
      <c r="C242" s="2" t="s">
        <v>104</v>
      </c>
      <c r="D242" s="1" t="s">
        <v>1</v>
      </c>
      <c r="E242" s="34">
        <v>26.5</v>
      </c>
      <c r="F242" s="34">
        <v>13280</v>
      </c>
      <c r="G242" s="42">
        <f>+E242*F242</f>
        <v>351920</v>
      </c>
    </row>
    <row r="243" spans="2:7" ht="15">
      <c r="B243" s="11"/>
      <c r="C243" s="2"/>
      <c r="D243" s="2"/>
      <c r="E243" s="35"/>
      <c r="F243" s="38"/>
      <c r="G243" s="43"/>
    </row>
    <row r="244" spans="2:7" ht="15">
      <c r="B244" s="49">
        <v>5</v>
      </c>
      <c r="C244" s="55" t="s">
        <v>78</v>
      </c>
      <c r="D244" s="7"/>
      <c r="E244" s="31"/>
      <c r="F244" s="31"/>
      <c r="G244" s="45"/>
    </row>
    <row r="245" spans="2:7" ht="24">
      <c r="B245" s="49">
        <v>5.1</v>
      </c>
      <c r="C245" s="29" t="s">
        <v>79</v>
      </c>
      <c r="D245" s="50" t="s">
        <v>2</v>
      </c>
      <c r="E245" s="52">
        <v>2</v>
      </c>
      <c r="F245" s="57">
        <v>360000</v>
      </c>
      <c r="G245" s="53">
        <f>+E245*F245</f>
        <v>720000</v>
      </c>
    </row>
    <row r="246" spans="2:7" ht="15">
      <c r="B246" s="49"/>
      <c r="C246" s="56"/>
      <c r="D246" s="50"/>
      <c r="E246" s="52"/>
      <c r="F246" s="57"/>
      <c r="G246" s="53"/>
    </row>
    <row r="247" spans="2:7" ht="15">
      <c r="B247" s="49">
        <v>6</v>
      </c>
      <c r="C247" s="56" t="s">
        <v>30</v>
      </c>
      <c r="D247" s="50"/>
      <c r="E247" s="52"/>
      <c r="F247" s="57"/>
      <c r="G247" s="53"/>
    </row>
    <row r="248" spans="2:7" ht="24">
      <c r="B248" s="49">
        <v>6.1</v>
      </c>
      <c r="C248" s="56" t="s">
        <v>80</v>
      </c>
      <c r="D248" s="50" t="s">
        <v>0</v>
      </c>
      <c r="E248" s="52">
        <v>4.8</v>
      </c>
      <c r="F248" s="57">
        <v>232896</v>
      </c>
      <c r="G248" s="53">
        <f>+F248*E248</f>
        <v>1117900.8</v>
      </c>
    </row>
    <row r="249" spans="2:7" ht="15">
      <c r="B249" s="58"/>
      <c r="C249" s="50"/>
      <c r="D249" s="50"/>
      <c r="E249" s="52"/>
      <c r="F249" s="57"/>
      <c r="G249" s="53"/>
    </row>
    <row r="250" spans="2:7" ht="15">
      <c r="B250" s="49">
        <v>7</v>
      </c>
      <c r="C250" s="55" t="s">
        <v>41</v>
      </c>
      <c r="D250" s="50"/>
      <c r="E250" s="52"/>
      <c r="F250" s="57"/>
      <c r="G250" s="53"/>
    </row>
    <row r="251" spans="2:7" ht="15">
      <c r="B251" s="49">
        <v>7.1</v>
      </c>
      <c r="C251" s="55" t="s">
        <v>88</v>
      </c>
      <c r="D251" s="50" t="s">
        <v>2</v>
      </c>
      <c r="E251" s="80">
        <v>1</v>
      </c>
      <c r="F251" s="80">
        <v>1059648</v>
      </c>
      <c r="G251" s="53">
        <f>+F251*E251</f>
        <v>1059648</v>
      </c>
    </row>
    <row r="252" spans="2:7" ht="15">
      <c r="B252" s="49">
        <v>7.2</v>
      </c>
      <c r="C252" s="97" t="s">
        <v>87</v>
      </c>
      <c r="D252" s="50" t="s">
        <v>2</v>
      </c>
      <c r="E252" s="80">
        <v>1</v>
      </c>
      <c r="F252" s="80">
        <v>292770</v>
      </c>
      <c r="G252" s="53">
        <f>+F252*E252</f>
        <v>292770</v>
      </c>
    </row>
    <row r="253" spans="2:7" ht="24">
      <c r="B253" s="59">
        <v>7.3</v>
      </c>
      <c r="C253" s="81" t="s">
        <v>90</v>
      </c>
      <c r="D253" s="96" t="s">
        <v>1</v>
      </c>
      <c r="E253" s="80">
        <v>14</v>
      </c>
      <c r="F253" s="80">
        <v>17960</v>
      </c>
      <c r="G253" s="53">
        <f>+F253*E253</f>
        <v>251440</v>
      </c>
    </row>
    <row r="254" spans="2:7" ht="15">
      <c r="B254" s="59">
        <v>7.4</v>
      </c>
      <c r="C254" s="99" t="s">
        <v>75</v>
      </c>
      <c r="D254" s="50" t="s">
        <v>2</v>
      </c>
      <c r="E254" s="52">
        <v>8</v>
      </c>
      <c r="F254" s="52">
        <v>60638.3</v>
      </c>
      <c r="G254" s="53">
        <f>+F254*E254</f>
        <v>485106.4</v>
      </c>
    </row>
    <row r="255" spans="2:7" ht="24">
      <c r="B255" s="59">
        <v>7.5</v>
      </c>
      <c r="C255" s="93" t="s">
        <v>76</v>
      </c>
      <c r="D255" s="50" t="s">
        <v>2</v>
      </c>
      <c r="E255" s="52">
        <v>10</v>
      </c>
      <c r="F255" s="52">
        <v>162510</v>
      </c>
      <c r="G255" s="53">
        <f>+F255*E255</f>
        <v>1625100</v>
      </c>
    </row>
    <row r="256" spans="2:7" ht="15">
      <c r="B256" s="58"/>
      <c r="C256" s="93"/>
      <c r="D256" s="50"/>
      <c r="E256" s="52"/>
      <c r="F256" s="52"/>
      <c r="G256" s="53"/>
    </row>
    <row r="257" spans="2:7" ht="15">
      <c r="B257" s="49">
        <v>8</v>
      </c>
      <c r="C257" s="54" t="s">
        <v>10</v>
      </c>
      <c r="D257" s="50"/>
      <c r="E257" s="52"/>
      <c r="F257" s="52"/>
      <c r="G257" s="51"/>
    </row>
    <row r="258" spans="2:7" ht="15">
      <c r="B258" s="59">
        <v>8.1</v>
      </c>
      <c r="C258" s="29" t="s">
        <v>18</v>
      </c>
      <c r="D258" s="60" t="s">
        <v>0</v>
      </c>
      <c r="E258" s="52">
        <v>61.5</v>
      </c>
      <c r="F258" s="52">
        <v>10670</v>
      </c>
      <c r="G258" s="51">
        <f>+E258*F258</f>
        <v>656205</v>
      </c>
    </row>
    <row r="259" spans="2:7" ht="13.5" customHeight="1">
      <c r="B259" s="59">
        <v>8.2</v>
      </c>
      <c r="C259" s="29" t="s">
        <v>15</v>
      </c>
      <c r="D259" s="60" t="s">
        <v>0</v>
      </c>
      <c r="E259" s="52">
        <v>62</v>
      </c>
      <c r="F259" s="52">
        <v>8920</v>
      </c>
      <c r="G259" s="51">
        <f>+E259*F259</f>
        <v>553040</v>
      </c>
    </row>
    <row r="260" spans="2:7" ht="24">
      <c r="B260" s="59">
        <v>8.3</v>
      </c>
      <c r="C260" s="29" t="s">
        <v>16</v>
      </c>
      <c r="D260" s="60" t="s">
        <v>0</v>
      </c>
      <c r="E260" s="52">
        <v>11</v>
      </c>
      <c r="F260" s="52">
        <v>14523</v>
      </c>
      <c r="G260" s="51">
        <f>+E260*F260</f>
        <v>159753</v>
      </c>
    </row>
    <row r="261" spans="2:7" ht="15">
      <c r="B261" s="16"/>
      <c r="C261" s="66"/>
      <c r="D261" s="67"/>
      <c r="E261" s="68"/>
      <c r="F261" s="69"/>
      <c r="G261" s="46"/>
    </row>
    <row r="262" spans="2:7" ht="15">
      <c r="B262" s="13">
        <v>9</v>
      </c>
      <c r="C262" s="66" t="s">
        <v>40</v>
      </c>
      <c r="D262" s="67"/>
      <c r="E262" s="68"/>
      <c r="F262" s="69"/>
      <c r="G262" s="46"/>
    </row>
    <row r="263" spans="2:7" ht="28.5" customHeight="1">
      <c r="B263" s="13">
        <v>9.1</v>
      </c>
      <c r="C263" s="9" t="s">
        <v>131</v>
      </c>
      <c r="D263" s="132" t="s">
        <v>0</v>
      </c>
      <c r="E263" s="114">
        <v>65.4</v>
      </c>
      <c r="F263" s="114">
        <v>59440</v>
      </c>
      <c r="G263" s="51">
        <f>+E263*F263</f>
        <v>3887376.0000000005</v>
      </c>
    </row>
    <row r="264" spans="2:7" ht="15">
      <c r="B264" s="16"/>
      <c r="C264" s="66"/>
      <c r="D264" s="67"/>
      <c r="E264" s="68"/>
      <c r="F264" s="69"/>
      <c r="G264" s="46"/>
    </row>
    <row r="265" spans="2:7" ht="15">
      <c r="B265" s="49">
        <v>10</v>
      </c>
      <c r="C265" s="55" t="s">
        <v>12</v>
      </c>
      <c r="D265" s="6"/>
      <c r="E265" s="34"/>
      <c r="F265" s="34"/>
      <c r="G265" s="46"/>
    </row>
    <row r="266" spans="2:7" ht="24">
      <c r="B266" s="13">
        <v>10.1</v>
      </c>
      <c r="C266" s="3" t="s">
        <v>31</v>
      </c>
      <c r="D266" s="6" t="s">
        <v>0</v>
      </c>
      <c r="E266" s="34">
        <v>32</v>
      </c>
      <c r="F266" s="34">
        <v>3829</v>
      </c>
      <c r="G266" s="46">
        <f>+E266*F266</f>
        <v>122528</v>
      </c>
    </row>
    <row r="267" spans="2:7" ht="15">
      <c r="B267" s="14"/>
      <c r="C267" s="157"/>
      <c r="D267" s="4"/>
      <c r="E267" s="34"/>
      <c r="F267" s="39"/>
      <c r="G267" s="47"/>
    </row>
    <row r="268" spans="2:7" ht="15">
      <c r="B268" s="151" t="s">
        <v>156</v>
      </c>
      <c r="C268" s="158" t="s">
        <v>93</v>
      </c>
      <c r="D268" s="153"/>
      <c r="E268" s="154"/>
      <c r="F268" s="154"/>
      <c r="G268" s="155"/>
    </row>
    <row r="269" spans="2:7" ht="15">
      <c r="B269" s="62">
        <v>1</v>
      </c>
      <c r="C269" s="63" t="s">
        <v>13</v>
      </c>
      <c r="D269" s="26"/>
      <c r="E269" s="33"/>
      <c r="F269" s="33"/>
      <c r="G269" s="41"/>
    </row>
    <row r="270" spans="2:7" ht="15">
      <c r="B270" s="62">
        <v>1.1</v>
      </c>
      <c r="C270" s="63" t="s">
        <v>39</v>
      </c>
      <c r="D270" s="77" t="s">
        <v>0</v>
      </c>
      <c r="E270" s="78">
        <v>27</v>
      </c>
      <c r="F270" s="78">
        <v>7370</v>
      </c>
      <c r="G270" s="101">
        <f>+F270*E270</f>
        <v>198990</v>
      </c>
    </row>
    <row r="271" spans="2:7" ht="15">
      <c r="B271" s="10">
        <v>1.2</v>
      </c>
      <c r="C271" s="5" t="s">
        <v>38</v>
      </c>
      <c r="D271" s="8" t="s">
        <v>2</v>
      </c>
      <c r="E271" s="30">
        <v>1</v>
      </c>
      <c r="F271" s="30">
        <v>46140</v>
      </c>
      <c r="G271" s="42">
        <f>+E271*F271</f>
        <v>46140</v>
      </c>
    </row>
    <row r="272" spans="2:7" ht="24">
      <c r="B272" s="10">
        <v>1.3</v>
      </c>
      <c r="C272" s="100" t="s">
        <v>81</v>
      </c>
      <c r="D272" s="90" t="s">
        <v>0</v>
      </c>
      <c r="E272" s="34">
        <v>27</v>
      </c>
      <c r="F272" s="34">
        <v>12855</v>
      </c>
      <c r="G272" s="42">
        <f>+E272*F272</f>
        <v>347085</v>
      </c>
    </row>
    <row r="273" spans="2:7" ht="15">
      <c r="B273" s="10">
        <v>1.4</v>
      </c>
      <c r="C273" s="100" t="s">
        <v>82</v>
      </c>
      <c r="D273" s="90" t="s">
        <v>2</v>
      </c>
      <c r="E273" s="34">
        <v>4</v>
      </c>
      <c r="F273" s="34">
        <v>10385</v>
      </c>
      <c r="G273" s="42">
        <f>+E273*F273</f>
        <v>41540</v>
      </c>
    </row>
    <row r="274" spans="2:7" ht="24">
      <c r="B274" s="10">
        <v>1.5</v>
      </c>
      <c r="C274" s="100" t="s">
        <v>85</v>
      </c>
      <c r="D274" s="90" t="s">
        <v>2</v>
      </c>
      <c r="E274" s="34">
        <v>4.5</v>
      </c>
      <c r="F274" s="34">
        <v>11584</v>
      </c>
      <c r="G274" s="42">
        <f>+E274*F274</f>
        <v>52128</v>
      </c>
    </row>
    <row r="275" spans="2:7" ht="15">
      <c r="B275" s="11"/>
      <c r="C275" s="2"/>
      <c r="D275" s="2"/>
      <c r="E275" s="35"/>
      <c r="F275" s="38"/>
      <c r="G275" s="43"/>
    </row>
    <row r="276" spans="2:7" ht="15">
      <c r="B276" s="15">
        <v>2</v>
      </c>
      <c r="C276" s="2" t="s">
        <v>55</v>
      </c>
      <c r="D276" s="2"/>
      <c r="E276" s="35"/>
      <c r="F276" s="38"/>
      <c r="G276" s="43"/>
    </row>
    <row r="277" spans="2:7" ht="15">
      <c r="B277" s="15">
        <v>2.1</v>
      </c>
      <c r="C277" s="89" t="s">
        <v>56</v>
      </c>
      <c r="D277" s="90" t="s">
        <v>0</v>
      </c>
      <c r="E277" s="34">
        <v>27</v>
      </c>
      <c r="F277" s="34">
        <v>24475</v>
      </c>
      <c r="G277" s="42">
        <f>+E277*F277</f>
        <v>660825</v>
      </c>
    </row>
    <row r="278" spans="2:7" ht="15">
      <c r="B278" s="15">
        <v>2.2</v>
      </c>
      <c r="C278" s="2" t="s">
        <v>83</v>
      </c>
      <c r="D278" s="1" t="s">
        <v>0</v>
      </c>
      <c r="E278" s="34">
        <v>27</v>
      </c>
      <c r="F278" s="34">
        <v>68078</v>
      </c>
      <c r="G278" s="42">
        <f>+E278*F278</f>
        <v>1838106</v>
      </c>
    </row>
    <row r="279" spans="2:7" ht="15">
      <c r="B279" s="15">
        <v>2.3</v>
      </c>
      <c r="C279" s="2" t="s">
        <v>104</v>
      </c>
      <c r="D279" s="1" t="s">
        <v>1</v>
      </c>
      <c r="E279" s="34">
        <v>21.9</v>
      </c>
      <c r="F279" s="34">
        <v>13280</v>
      </c>
      <c r="G279" s="42">
        <f>+E279*F279</f>
        <v>290832</v>
      </c>
    </row>
    <row r="280" spans="2:7" ht="15">
      <c r="B280" s="11"/>
      <c r="C280" s="2"/>
      <c r="D280" s="2"/>
      <c r="E280" s="35"/>
      <c r="F280" s="38"/>
      <c r="G280" s="43"/>
    </row>
    <row r="281" spans="2:7" ht="15">
      <c r="B281" s="49">
        <v>3</v>
      </c>
      <c r="C281" s="56" t="s">
        <v>30</v>
      </c>
      <c r="D281" s="50"/>
      <c r="E281" s="52"/>
      <c r="F281" s="57"/>
      <c r="G281" s="53"/>
    </row>
    <row r="282" spans="2:7" ht="24">
      <c r="B282" s="49">
        <v>3.1</v>
      </c>
      <c r="C282" s="56" t="s">
        <v>80</v>
      </c>
      <c r="D282" s="50" t="s">
        <v>0</v>
      </c>
      <c r="E282" s="52">
        <v>2.1</v>
      </c>
      <c r="F282" s="57">
        <v>232896</v>
      </c>
      <c r="G282" s="53">
        <f>+F282*E282</f>
        <v>489081.60000000003</v>
      </c>
    </row>
    <row r="283" spans="2:7" ht="15">
      <c r="B283" s="58"/>
      <c r="C283" s="50"/>
      <c r="D283" s="50"/>
      <c r="E283" s="52"/>
      <c r="F283" s="57"/>
      <c r="G283" s="53"/>
    </row>
    <row r="284" spans="2:7" ht="15">
      <c r="B284" s="49">
        <v>4</v>
      </c>
      <c r="C284" s="55" t="s">
        <v>41</v>
      </c>
      <c r="D284" s="50"/>
      <c r="E284" s="52"/>
      <c r="F284" s="57"/>
      <c r="G284" s="53"/>
    </row>
    <row r="285" spans="2:7" ht="15">
      <c r="B285" s="59">
        <v>4.1</v>
      </c>
      <c r="C285" s="55" t="s">
        <v>88</v>
      </c>
      <c r="D285" s="50" t="s">
        <v>2</v>
      </c>
      <c r="E285" s="80">
        <v>1</v>
      </c>
      <c r="F285" s="80">
        <v>1059648</v>
      </c>
      <c r="G285" s="53">
        <f>+F285*E285</f>
        <v>1059648</v>
      </c>
    </row>
    <row r="286" spans="2:7" ht="15">
      <c r="B286" s="61">
        <v>4.2</v>
      </c>
      <c r="C286" s="97" t="s">
        <v>86</v>
      </c>
      <c r="D286" s="50" t="s">
        <v>2</v>
      </c>
      <c r="E286" s="80">
        <v>1</v>
      </c>
      <c r="F286" s="80">
        <v>245129</v>
      </c>
      <c r="G286" s="53">
        <f>+F286*E286</f>
        <v>245129</v>
      </c>
    </row>
    <row r="287" spans="2:7" ht="24">
      <c r="B287" s="59">
        <v>4.3</v>
      </c>
      <c r="C287" s="81" t="s">
        <v>90</v>
      </c>
      <c r="D287" s="96" t="s">
        <v>1</v>
      </c>
      <c r="E287" s="80">
        <v>14</v>
      </c>
      <c r="F287" s="80">
        <v>17960</v>
      </c>
      <c r="G287" s="53">
        <f>+F287*E287</f>
        <v>251440</v>
      </c>
    </row>
    <row r="288" spans="2:7" ht="15">
      <c r="B288" s="59">
        <v>4.4</v>
      </c>
      <c r="C288" s="99" t="s">
        <v>75</v>
      </c>
      <c r="D288" s="50" t="s">
        <v>2</v>
      </c>
      <c r="E288" s="52">
        <v>8</v>
      </c>
      <c r="F288" s="52">
        <v>60638.3</v>
      </c>
      <c r="G288" s="53">
        <f>+F288*E288</f>
        <v>485106.4</v>
      </c>
    </row>
    <row r="289" spans="2:7" ht="24">
      <c r="B289" s="59">
        <v>4.5</v>
      </c>
      <c r="C289" s="93" t="s">
        <v>76</v>
      </c>
      <c r="D289" s="50" t="s">
        <v>2</v>
      </c>
      <c r="E289" s="52">
        <v>6</v>
      </c>
      <c r="F289" s="52">
        <v>162510</v>
      </c>
      <c r="G289" s="53">
        <f>+F289*E289</f>
        <v>975060</v>
      </c>
    </row>
    <row r="290" spans="2:7" ht="15">
      <c r="B290" s="58"/>
      <c r="C290" s="93"/>
      <c r="D290" s="50"/>
      <c r="E290" s="52"/>
      <c r="F290" s="52"/>
      <c r="G290" s="53"/>
    </row>
    <row r="291" spans="2:7" ht="15">
      <c r="B291" s="49">
        <v>5</v>
      </c>
      <c r="C291" s="54" t="s">
        <v>10</v>
      </c>
      <c r="D291" s="50"/>
      <c r="E291" s="52"/>
      <c r="F291" s="52"/>
      <c r="G291" s="51"/>
    </row>
    <row r="292" spans="2:7" ht="15">
      <c r="B292" s="59">
        <v>5.1</v>
      </c>
      <c r="C292" s="29" t="s">
        <v>18</v>
      </c>
      <c r="D292" s="60" t="s">
        <v>0</v>
      </c>
      <c r="E292" s="52">
        <v>61.5</v>
      </c>
      <c r="F292" s="52">
        <v>10670</v>
      </c>
      <c r="G292" s="51">
        <f>+E292*F292</f>
        <v>656205</v>
      </c>
    </row>
    <row r="293" spans="2:7" ht="24.75" customHeight="1">
      <c r="B293" s="59">
        <v>5.2</v>
      </c>
      <c r="C293" s="29" t="s">
        <v>15</v>
      </c>
      <c r="D293" s="60" t="s">
        <v>0</v>
      </c>
      <c r="E293" s="52">
        <v>62</v>
      </c>
      <c r="F293" s="52">
        <v>8920</v>
      </c>
      <c r="G293" s="51">
        <f>+E293*F293</f>
        <v>553040</v>
      </c>
    </row>
    <row r="294" spans="2:7" ht="24">
      <c r="B294" s="59">
        <v>5.3</v>
      </c>
      <c r="C294" s="29" t="s">
        <v>16</v>
      </c>
      <c r="D294" s="60" t="s">
        <v>0</v>
      </c>
      <c r="E294" s="52">
        <v>11</v>
      </c>
      <c r="F294" s="52">
        <v>14523</v>
      </c>
      <c r="G294" s="51">
        <f>+E294*F294</f>
        <v>159753</v>
      </c>
    </row>
    <row r="295" spans="2:7" ht="15">
      <c r="B295" s="16"/>
      <c r="C295" s="66"/>
      <c r="D295" s="67"/>
      <c r="E295" s="68"/>
      <c r="F295" s="69"/>
      <c r="G295" s="46"/>
    </row>
    <row r="296" spans="2:7" ht="15">
      <c r="B296" s="13">
        <v>6</v>
      </c>
      <c r="C296" s="66" t="s">
        <v>40</v>
      </c>
      <c r="D296" s="67"/>
      <c r="E296" s="68"/>
      <c r="F296" s="69"/>
      <c r="G296" s="46"/>
    </row>
    <row r="297" spans="2:7" ht="24">
      <c r="B297" s="13">
        <v>6.1</v>
      </c>
      <c r="C297" s="9" t="s">
        <v>131</v>
      </c>
      <c r="D297" s="132" t="s">
        <v>0</v>
      </c>
      <c r="E297" s="114">
        <v>65.4</v>
      </c>
      <c r="F297" s="114">
        <v>59440</v>
      </c>
      <c r="G297" s="51">
        <f>+E297*F297</f>
        <v>3887376.0000000005</v>
      </c>
    </row>
    <row r="298" spans="2:7" ht="15">
      <c r="B298" s="16"/>
      <c r="C298" s="66"/>
      <c r="D298" s="67"/>
      <c r="E298" s="68"/>
      <c r="F298" s="69"/>
      <c r="G298" s="46"/>
    </row>
    <row r="299" spans="2:7" ht="15">
      <c r="B299" s="49">
        <v>7</v>
      </c>
      <c r="C299" s="55" t="s">
        <v>12</v>
      </c>
      <c r="D299" s="6"/>
      <c r="E299" s="34"/>
      <c r="F299" s="34"/>
      <c r="G299" s="46"/>
    </row>
    <row r="300" spans="2:7" ht="24">
      <c r="B300" s="13">
        <v>7.1</v>
      </c>
      <c r="C300" s="3" t="s">
        <v>31</v>
      </c>
      <c r="D300" s="6" t="s">
        <v>0</v>
      </c>
      <c r="E300" s="34">
        <v>32</v>
      </c>
      <c r="F300" s="34">
        <v>3829</v>
      </c>
      <c r="G300" s="46">
        <f>+E300*F300</f>
        <v>122528</v>
      </c>
    </row>
    <row r="301" spans="2:7" ht="15">
      <c r="B301" s="14"/>
      <c r="C301" s="157"/>
      <c r="D301" s="4"/>
      <c r="E301" s="34"/>
      <c r="F301" s="39"/>
      <c r="G301" s="47"/>
    </row>
    <row r="302" spans="2:7" ht="24">
      <c r="B302" s="151" t="s">
        <v>157</v>
      </c>
      <c r="C302" s="159" t="s">
        <v>158</v>
      </c>
      <c r="D302" s="153"/>
      <c r="E302" s="154"/>
      <c r="F302" s="154"/>
      <c r="G302" s="155"/>
    </row>
    <row r="303" spans="2:7" ht="15">
      <c r="B303" s="62">
        <v>1</v>
      </c>
      <c r="C303" s="63" t="s">
        <v>13</v>
      </c>
      <c r="D303" s="26"/>
      <c r="E303" s="33"/>
      <c r="F303" s="33"/>
      <c r="G303" s="41"/>
    </row>
    <row r="304" spans="2:7" ht="15">
      <c r="B304" s="62">
        <v>1.1</v>
      </c>
      <c r="C304" s="63" t="s">
        <v>39</v>
      </c>
      <c r="D304" s="77" t="s">
        <v>0</v>
      </c>
      <c r="E304" s="78">
        <v>34.5</v>
      </c>
      <c r="F304" s="78">
        <v>7370</v>
      </c>
      <c r="G304" s="101">
        <f>+F304*E304</f>
        <v>254265</v>
      </c>
    </row>
    <row r="305" spans="2:7" ht="15">
      <c r="B305" s="10">
        <v>1.2</v>
      </c>
      <c r="C305" s="5" t="s">
        <v>38</v>
      </c>
      <c r="D305" s="8" t="s">
        <v>2</v>
      </c>
      <c r="E305" s="30">
        <v>3</v>
      </c>
      <c r="F305" s="30">
        <v>46140</v>
      </c>
      <c r="G305" s="42">
        <f aca="true" t="shared" si="5" ref="G305:G310">+E305*F305</f>
        <v>138420</v>
      </c>
    </row>
    <row r="306" spans="2:7" ht="24">
      <c r="B306" s="10">
        <v>1.3</v>
      </c>
      <c r="C306" s="100" t="s">
        <v>81</v>
      </c>
      <c r="D306" s="90" t="s">
        <v>0</v>
      </c>
      <c r="E306" s="34">
        <v>34.5</v>
      </c>
      <c r="F306" s="34">
        <v>12855</v>
      </c>
      <c r="G306" s="42">
        <f t="shared" si="5"/>
        <v>443497.5</v>
      </c>
    </row>
    <row r="307" spans="2:7" ht="15">
      <c r="B307" s="10">
        <v>1.4</v>
      </c>
      <c r="C307" s="100" t="s">
        <v>82</v>
      </c>
      <c r="D307" s="90" t="s">
        <v>2</v>
      </c>
      <c r="E307" s="34">
        <v>4</v>
      </c>
      <c r="F307" s="34">
        <v>10385</v>
      </c>
      <c r="G307" s="42">
        <f t="shared" si="5"/>
        <v>41540</v>
      </c>
    </row>
    <row r="308" spans="2:7" ht="24">
      <c r="B308" s="10">
        <v>1.5</v>
      </c>
      <c r="C308" s="100" t="s">
        <v>85</v>
      </c>
      <c r="D308" s="90" t="s">
        <v>2</v>
      </c>
      <c r="E308" s="34">
        <v>16.5</v>
      </c>
      <c r="F308" s="34">
        <v>11584</v>
      </c>
      <c r="G308" s="42">
        <f t="shared" si="5"/>
        <v>191136</v>
      </c>
    </row>
    <row r="309" spans="2:7" ht="15">
      <c r="B309" s="10">
        <v>1.6</v>
      </c>
      <c r="C309" s="100" t="s">
        <v>103</v>
      </c>
      <c r="D309" s="90" t="s">
        <v>0</v>
      </c>
      <c r="E309" s="34">
        <v>16.5</v>
      </c>
      <c r="F309" s="34">
        <v>11900</v>
      </c>
      <c r="G309" s="42">
        <f t="shared" si="5"/>
        <v>196350</v>
      </c>
    </row>
    <row r="310" spans="2:7" ht="24">
      <c r="B310" s="10">
        <v>1.7</v>
      </c>
      <c r="C310" s="100" t="s">
        <v>101</v>
      </c>
      <c r="D310" s="90" t="s">
        <v>0</v>
      </c>
      <c r="E310" s="34">
        <v>13.4</v>
      </c>
      <c r="F310" s="34">
        <v>7380</v>
      </c>
      <c r="G310" s="42">
        <f t="shared" si="5"/>
        <v>98892</v>
      </c>
    </row>
    <row r="311" spans="2:7" ht="15">
      <c r="B311" s="11"/>
      <c r="C311" s="2"/>
      <c r="D311" s="2"/>
      <c r="E311" s="35"/>
      <c r="F311" s="38"/>
      <c r="G311" s="43"/>
    </row>
    <row r="312" spans="2:7" ht="15">
      <c r="B312" s="15">
        <v>2</v>
      </c>
      <c r="C312" s="2" t="s">
        <v>55</v>
      </c>
      <c r="D312" s="2"/>
      <c r="E312" s="35"/>
      <c r="F312" s="38"/>
      <c r="G312" s="43"/>
    </row>
    <row r="313" spans="2:7" ht="15">
      <c r="B313" s="15">
        <v>2.1</v>
      </c>
      <c r="C313" s="89" t="s">
        <v>56</v>
      </c>
      <c r="D313" s="90" t="s">
        <v>0</v>
      </c>
      <c r="E313" s="34">
        <v>34.5</v>
      </c>
      <c r="F313" s="34">
        <v>24475</v>
      </c>
      <c r="G313" s="42">
        <f>+E313*F313</f>
        <v>844387.5</v>
      </c>
    </row>
    <row r="314" spans="2:7" ht="15">
      <c r="B314" s="15">
        <v>2.2</v>
      </c>
      <c r="C314" s="2" t="s">
        <v>83</v>
      </c>
      <c r="D314" s="1" t="s">
        <v>0</v>
      </c>
      <c r="E314" s="34">
        <v>34.5</v>
      </c>
      <c r="F314" s="34">
        <v>68078</v>
      </c>
      <c r="G314" s="42">
        <f>+E314*F314</f>
        <v>2348691</v>
      </c>
    </row>
    <row r="315" spans="2:7" ht="15">
      <c r="B315" s="15">
        <v>2.3</v>
      </c>
      <c r="C315" s="2" t="s">
        <v>104</v>
      </c>
      <c r="D315" s="1" t="s">
        <v>1</v>
      </c>
      <c r="E315" s="34">
        <v>29</v>
      </c>
      <c r="F315" s="34">
        <v>13280</v>
      </c>
      <c r="G315" s="42">
        <f>+E315*F315</f>
        <v>385120</v>
      </c>
    </row>
    <row r="316" spans="2:7" ht="15">
      <c r="B316" s="11"/>
      <c r="C316" s="2"/>
      <c r="D316" s="2"/>
      <c r="E316" s="35"/>
      <c r="F316" s="38"/>
      <c r="G316" s="43"/>
    </row>
    <row r="317" spans="2:7" ht="15">
      <c r="B317" s="49">
        <v>3</v>
      </c>
      <c r="C317" s="56" t="s">
        <v>30</v>
      </c>
      <c r="D317" s="50"/>
      <c r="E317" s="52"/>
      <c r="F317" s="57"/>
      <c r="G317" s="53"/>
    </row>
    <row r="318" spans="2:7" ht="24">
      <c r="B318" s="49">
        <v>3.1</v>
      </c>
      <c r="C318" s="56" t="s">
        <v>80</v>
      </c>
      <c r="D318" s="50" t="s">
        <v>0</v>
      </c>
      <c r="E318" s="52">
        <v>7.2</v>
      </c>
      <c r="F318" s="57">
        <v>232896</v>
      </c>
      <c r="G318" s="53">
        <f>+F318*E318</f>
        <v>1676851.2</v>
      </c>
    </row>
    <row r="319" spans="2:7" ht="24">
      <c r="B319" s="49">
        <v>3.2</v>
      </c>
      <c r="C319" s="56" t="s">
        <v>98</v>
      </c>
      <c r="D319" s="50" t="s">
        <v>0</v>
      </c>
      <c r="E319" s="52">
        <v>15</v>
      </c>
      <c r="F319" s="57">
        <v>148896</v>
      </c>
      <c r="G319" s="53">
        <f>+F319*E319</f>
        <v>2233440</v>
      </c>
    </row>
    <row r="320" spans="2:7" ht="24">
      <c r="B320" s="49">
        <v>3.3</v>
      </c>
      <c r="C320" s="56" t="s">
        <v>99</v>
      </c>
      <c r="D320" s="50" t="s">
        <v>0</v>
      </c>
      <c r="E320" s="52">
        <v>15</v>
      </c>
      <c r="F320" s="57">
        <v>91051</v>
      </c>
      <c r="G320" s="53">
        <f>+F320*E320</f>
        <v>1365765</v>
      </c>
    </row>
    <row r="321" spans="2:7" ht="15">
      <c r="B321" s="58"/>
      <c r="C321" s="50"/>
      <c r="D321" s="50"/>
      <c r="E321" s="52"/>
      <c r="F321" s="57"/>
      <c r="G321" s="53"/>
    </row>
    <row r="322" spans="2:7" ht="15">
      <c r="B322" s="49">
        <v>4</v>
      </c>
      <c r="C322" s="55" t="s">
        <v>41</v>
      </c>
      <c r="D322" s="50"/>
      <c r="E322" s="52"/>
      <c r="F322" s="57"/>
      <c r="G322" s="53"/>
    </row>
    <row r="323" spans="2:7" ht="15">
      <c r="B323" s="59">
        <v>4.1</v>
      </c>
      <c r="C323" s="55" t="s">
        <v>88</v>
      </c>
      <c r="D323" s="50" t="s">
        <v>2</v>
      </c>
      <c r="E323" s="80">
        <v>1</v>
      </c>
      <c r="F323" s="80">
        <v>1059648</v>
      </c>
      <c r="G323" s="53">
        <f>+F323*E323</f>
        <v>1059648</v>
      </c>
    </row>
    <row r="324" spans="2:7" ht="15">
      <c r="B324" s="61">
        <v>4.2</v>
      </c>
      <c r="C324" s="97" t="s">
        <v>86</v>
      </c>
      <c r="D324" s="50" t="s">
        <v>2</v>
      </c>
      <c r="E324" s="80">
        <v>1</v>
      </c>
      <c r="F324" s="80">
        <v>245129</v>
      </c>
      <c r="G324" s="53">
        <f>+F324*E324</f>
        <v>245129</v>
      </c>
    </row>
    <row r="325" spans="2:7" ht="24">
      <c r="B325" s="59">
        <v>4.3</v>
      </c>
      <c r="C325" s="81" t="s">
        <v>90</v>
      </c>
      <c r="D325" s="96" t="s">
        <v>1</v>
      </c>
      <c r="E325" s="80">
        <v>14</v>
      </c>
      <c r="F325" s="80">
        <v>17960</v>
      </c>
      <c r="G325" s="53">
        <f>+F325*E325</f>
        <v>251440</v>
      </c>
    </row>
    <row r="326" spans="2:7" ht="15">
      <c r="B326" s="59">
        <v>4.4</v>
      </c>
      <c r="C326" s="99" t="s">
        <v>75</v>
      </c>
      <c r="D326" s="50" t="s">
        <v>2</v>
      </c>
      <c r="E326" s="52">
        <v>8</v>
      </c>
      <c r="F326" s="52">
        <v>60638.3</v>
      </c>
      <c r="G326" s="53">
        <f>+F326*E326</f>
        <v>485106.4</v>
      </c>
    </row>
    <row r="327" spans="2:7" ht="24">
      <c r="B327" s="59">
        <v>4.5</v>
      </c>
      <c r="C327" s="93" t="s">
        <v>76</v>
      </c>
      <c r="D327" s="50" t="s">
        <v>2</v>
      </c>
      <c r="E327" s="52">
        <v>6</v>
      </c>
      <c r="F327" s="52">
        <v>162510</v>
      </c>
      <c r="G327" s="53">
        <f>+F327*E327</f>
        <v>975060</v>
      </c>
    </row>
    <row r="328" spans="2:7" ht="15">
      <c r="B328" s="58"/>
      <c r="C328" s="93"/>
      <c r="D328" s="50"/>
      <c r="E328" s="52"/>
      <c r="F328" s="52"/>
      <c r="G328" s="53"/>
    </row>
    <row r="329" spans="2:7" ht="15">
      <c r="B329" s="49">
        <v>5</v>
      </c>
      <c r="C329" s="54" t="s">
        <v>10</v>
      </c>
      <c r="D329" s="50"/>
      <c r="E329" s="52"/>
      <c r="F329" s="52"/>
      <c r="G329" s="51"/>
    </row>
    <row r="330" spans="2:7" ht="15">
      <c r="B330" s="59">
        <v>5.1</v>
      </c>
      <c r="C330" s="29" t="s">
        <v>18</v>
      </c>
      <c r="D330" s="60" t="s">
        <v>0</v>
      </c>
      <c r="E330" s="52">
        <v>51.9</v>
      </c>
      <c r="F330" s="52">
        <v>10670</v>
      </c>
      <c r="G330" s="51">
        <f>+E330*F330</f>
        <v>553773</v>
      </c>
    </row>
    <row r="331" spans="2:7" ht="26.25" customHeight="1">
      <c r="B331" s="59">
        <v>5.2</v>
      </c>
      <c r="C331" s="29" t="s">
        <v>15</v>
      </c>
      <c r="D331" s="60" t="s">
        <v>0</v>
      </c>
      <c r="E331" s="52">
        <v>51.9</v>
      </c>
      <c r="F331" s="52">
        <v>8920</v>
      </c>
      <c r="G331" s="51">
        <f>+E331*F331</f>
        <v>462948</v>
      </c>
    </row>
    <row r="332" spans="2:7" ht="15">
      <c r="B332" s="16"/>
      <c r="C332" s="66"/>
      <c r="D332" s="67"/>
      <c r="E332" s="68"/>
      <c r="F332" s="69"/>
      <c r="G332" s="46"/>
    </row>
    <row r="333" spans="2:7" ht="15">
      <c r="B333" s="13">
        <v>6</v>
      </c>
      <c r="C333" s="66" t="s">
        <v>40</v>
      </c>
      <c r="D333" s="67"/>
      <c r="E333" s="68"/>
      <c r="F333" s="69"/>
      <c r="G333" s="46"/>
    </row>
    <row r="334" spans="2:7" ht="24" customHeight="1">
      <c r="B334" s="13">
        <v>6.1</v>
      </c>
      <c r="C334" s="9" t="s">
        <v>131</v>
      </c>
      <c r="D334" s="132" t="s">
        <v>0</v>
      </c>
      <c r="E334" s="114">
        <v>65.4</v>
      </c>
      <c r="F334" s="114">
        <v>59440</v>
      </c>
      <c r="G334" s="51">
        <f>+E334*F334</f>
        <v>3887376.0000000005</v>
      </c>
    </row>
    <row r="335" spans="2:7" ht="15">
      <c r="B335" s="16"/>
      <c r="C335" s="66"/>
      <c r="D335" s="67"/>
      <c r="E335" s="68"/>
      <c r="F335" s="69"/>
      <c r="G335" s="46"/>
    </row>
    <row r="336" spans="2:7" ht="15">
      <c r="B336" s="49">
        <v>7</v>
      </c>
      <c r="C336" s="55" t="s">
        <v>12</v>
      </c>
      <c r="D336" s="6"/>
      <c r="E336" s="34"/>
      <c r="F336" s="34"/>
      <c r="G336" s="46"/>
    </row>
    <row r="337" spans="2:7" ht="24">
      <c r="B337" s="13">
        <v>7.1</v>
      </c>
      <c r="C337" s="3" t="s">
        <v>31</v>
      </c>
      <c r="D337" s="6" t="s">
        <v>0</v>
      </c>
      <c r="E337" s="34">
        <v>34.5</v>
      </c>
      <c r="F337" s="34">
        <v>3829</v>
      </c>
      <c r="G337" s="46">
        <f>+E337*F337</f>
        <v>132100.5</v>
      </c>
    </row>
    <row r="338" spans="2:7" ht="15">
      <c r="B338" s="14"/>
      <c r="C338" s="157"/>
      <c r="D338" s="4"/>
      <c r="E338" s="34"/>
      <c r="F338" s="39"/>
      <c r="G338" s="47"/>
    </row>
    <row r="339" spans="2:7" ht="24">
      <c r="B339" s="151" t="s">
        <v>159</v>
      </c>
      <c r="C339" s="159" t="s">
        <v>160</v>
      </c>
      <c r="D339" s="153"/>
      <c r="E339" s="154"/>
      <c r="F339" s="154"/>
      <c r="G339" s="155"/>
    </row>
    <row r="340" spans="2:7" ht="15">
      <c r="B340" s="62">
        <v>1</v>
      </c>
      <c r="C340" s="63" t="s">
        <v>13</v>
      </c>
      <c r="D340" s="26"/>
      <c r="E340" s="33"/>
      <c r="F340" s="33"/>
      <c r="G340" s="41"/>
    </row>
    <row r="341" spans="2:7" ht="15">
      <c r="B341" s="62">
        <v>1.1</v>
      </c>
      <c r="C341" s="63" t="s">
        <v>39</v>
      </c>
      <c r="D341" s="77" t="s">
        <v>0</v>
      </c>
      <c r="E341" s="78">
        <v>31.8</v>
      </c>
      <c r="F341" s="78">
        <v>7370</v>
      </c>
      <c r="G341" s="101">
        <f>+F341*E341</f>
        <v>234366</v>
      </c>
    </row>
    <row r="342" spans="2:7" ht="15">
      <c r="B342" s="10">
        <v>1.2</v>
      </c>
      <c r="C342" s="5" t="s">
        <v>38</v>
      </c>
      <c r="D342" s="8" t="s">
        <v>2</v>
      </c>
      <c r="E342" s="30">
        <v>1</v>
      </c>
      <c r="F342" s="30">
        <v>46140</v>
      </c>
      <c r="G342" s="42">
        <f>+E342*F342</f>
        <v>46140</v>
      </c>
    </row>
    <row r="343" spans="2:7" ht="24">
      <c r="B343" s="10">
        <v>1.3</v>
      </c>
      <c r="C343" s="100" t="s">
        <v>81</v>
      </c>
      <c r="D343" s="90" t="s">
        <v>0</v>
      </c>
      <c r="E343" s="34">
        <v>31.8</v>
      </c>
      <c r="F343" s="34">
        <v>12855</v>
      </c>
      <c r="G343" s="42">
        <f>+E343*F343</f>
        <v>408789</v>
      </c>
    </row>
    <row r="344" spans="2:7" ht="15">
      <c r="B344" s="10">
        <v>1.4</v>
      </c>
      <c r="C344" s="100" t="s">
        <v>82</v>
      </c>
      <c r="D344" s="90" t="s">
        <v>2</v>
      </c>
      <c r="E344" s="34">
        <v>2</v>
      </c>
      <c r="F344" s="34">
        <v>10385</v>
      </c>
      <c r="G344" s="42">
        <f>+E344*F344</f>
        <v>20770</v>
      </c>
    </row>
    <row r="345" spans="2:7" ht="24">
      <c r="B345" s="10">
        <v>1.5</v>
      </c>
      <c r="C345" s="100" t="s">
        <v>85</v>
      </c>
      <c r="D345" s="90" t="s">
        <v>2</v>
      </c>
      <c r="E345" s="34">
        <v>13.4</v>
      </c>
      <c r="F345" s="34">
        <v>11584</v>
      </c>
      <c r="G345" s="42">
        <f>+E345*F345</f>
        <v>155225.6</v>
      </c>
    </row>
    <row r="346" spans="2:7" ht="15">
      <c r="B346" s="11"/>
      <c r="C346" s="2"/>
      <c r="D346" s="2"/>
      <c r="E346" s="35"/>
      <c r="F346" s="38"/>
      <c r="G346" s="43"/>
    </row>
    <row r="347" spans="2:7" ht="15">
      <c r="B347" s="15">
        <v>2</v>
      </c>
      <c r="C347" s="2" t="s">
        <v>55</v>
      </c>
      <c r="D347" s="2"/>
      <c r="E347" s="35"/>
      <c r="F347" s="38"/>
      <c r="G347" s="43"/>
    </row>
    <row r="348" spans="2:7" ht="15">
      <c r="B348" s="15">
        <v>2.1</v>
      </c>
      <c r="C348" s="89" t="s">
        <v>56</v>
      </c>
      <c r="D348" s="90" t="s">
        <v>0</v>
      </c>
      <c r="E348" s="34">
        <v>31.8</v>
      </c>
      <c r="F348" s="34">
        <v>24475</v>
      </c>
      <c r="G348" s="42">
        <f>+E348*F348</f>
        <v>778305</v>
      </c>
    </row>
    <row r="349" spans="2:7" ht="15">
      <c r="B349" s="15">
        <v>2.2</v>
      </c>
      <c r="C349" s="2" t="s">
        <v>83</v>
      </c>
      <c r="D349" s="1" t="s">
        <v>0</v>
      </c>
      <c r="E349" s="34">
        <v>31.8</v>
      </c>
      <c r="F349" s="34">
        <v>68078</v>
      </c>
      <c r="G349" s="42">
        <f>+E349*F349</f>
        <v>2164880.4</v>
      </c>
    </row>
    <row r="350" spans="2:7" ht="15">
      <c r="B350" s="15">
        <v>2.3</v>
      </c>
      <c r="C350" s="2" t="s">
        <v>104</v>
      </c>
      <c r="D350" s="1" t="s">
        <v>1</v>
      </c>
      <c r="E350" s="34">
        <v>21.5</v>
      </c>
      <c r="F350" s="34">
        <v>13280</v>
      </c>
      <c r="G350" s="42">
        <f>+E350*F350</f>
        <v>285520</v>
      </c>
    </row>
    <row r="351" spans="2:7" ht="15">
      <c r="B351" s="11"/>
      <c r="C351" s="2"/>
      <c r="D351" s="2"/>
      <c r="E351" s="35"/>
      <c r="F351" s="38"/>
      <c r="G351" s="43"/>
    </row>
    <row r="352" spans="2:7" ht="15">
      <c r="B352" s="49">
        <v>3</v>
      </c>
      <c r="C352" s="56" t="s">
        <v>30</v>
      </c>
      <c r="D352" s="50"/>
      <c r="E352" s="52"/>
      <c r="F352" s="57"/>
      <c r="G352" s="53"/>
    </row>
    <row r="353" spans="2:7" ht="24">
      <c r="B353" s="49">
        <v>3.1</v>
      </c>
      <c r="C353" s="56" t="s">
        <v>80</v>
      </c>
      <c r="D353" s="50" t="s">
        <v>0</v>
      </c>
      <c r="E353" s="52">
        <v>2.4</v>
      </c>
      <c r="F353" s="57">
        <v>232896</v>
      </c>
      <c r="G353" s="53">
        <f>+F353*E353</f>
        <v>558950.4</v>
      </c>
    </row>
    <row r="354" spans="2:7" ht="24">
      <c r="B354" s="49">
        <v>3.2</v>
      </c>
      <c r="C354" s="56" t="s">
        <v>121</v>
      </c>
      <c r="D354" s="50" t="s">
        <v>0</v>
      </c>
      <c r="E354" s="111">
        <v>13.5</v>
      </c>
      <c r="F354" s="122">
        <v>148896</v>
      </c>
      <c r="G354" s="53">
        <f>+F354*E354</f>
        <v>2010096</v>
      </c>
    </row>
    <row r="355" spans="2:7" ht="15">
      <c r="B355" s="49">
        <v>3.3</v>
      </c>
      <c r="C355" s="56" t="s">
        <v>122</v>
      </c>
      <c r="D355" s="50" t="s">
        <v>0</v>
      </c>
      <c r="E355" s="111">
        <v>13.5</v>
      </c>
      <c r="F355" s="122">
        <v>178070</v>
      </c>
      <c r="G355" s="53">
        <f>+F355*E355</f>
        <v>2403945</v>
      </c>
    </row>
    <row r="356" spans="2:7" ht="15">
      <c r="B356" s="58"/>
      <c r="C356" s="50"/>
      <c r="D356" s="50"/>
      <c r="E356" s="52"/>
      <c r="F356" s="57"/>
      <c r="G356" s="53"/>
    </row>
    <row r="357" spans="2:7" ht="15">
      <c r="B357" s="49">
        <v>4</v>
      </c>
      <c r="C357" s="55" t="s">
        <v>41</v>
      </c>
      <c r="D357" s="50"/>
      <c r="E357" s="52"/>
      <c r="F357" s="57"/>
      <c r="G357" s="53"/>
    </row>
    <row r="358" spans="2:7" ht="15">
      <c r="B358" s="59">
        <v>4.1</v>
      </c>
      <c r="C358" s="55" t="s">
        <v>88</v>
      </c>
      <c r="D358" s="50" t="s">
        <v>2</v>
      </c>
      <c r="E358" s="80">
        <v>1</v>
      </c>
      <c r="F358" s="80">
        <v>1059648</v>
      </c>
      <c r="G358" s="53">
        <f>+F358*E358</f>
        <v>1059648</v>
      </c>
    </row>
    <row r="359" spans="2:7" ht="15">
      <c r="B359" s="61">
        <v>4.2</v>
      </c>
      <c r="C359" s="97" t="s">
        <v>86</v>
      </c>
      <c r="D359" s="50" t="s">
        <v>2</v>
      </c>
      <c r="E359" s="80">
        <v>1</v>
      </c>
      <c r="F359" s="80">
        <v>245129</v>
      </c>
      <c r="G359" s="53">
        <f>+F359*E359</f>
        <v>245129</v>
      </c>
    </row>
    <row r="360" spans="2:7" ht="24">
      <c r="B360" s="59">
        <v>4.3</v>
      </c>
      <c r="C360" s="81" t="s">
        <v>90</v>
      </c>
      <c r="D360" s="96" t="s">
        <v>1</v>
      </c>
      <c r="E360" s="80">
        <v>14</v>
      </c>
      <c r="F360" s="80">
        <v>17960</v>
      </c>
      <c r="G360" s="53">
        <f>+F360*E360</f>
        <v>251440</v>
      </c>
    </row>
    <row r="361" spans="2:7" ht="15">
      <c r="B361" s="59">
        <v>4.4</v>
      </c>
      <c r="C361" s="99" t="s">
        <v>75</v>
      </c>
      <c r="D361" s="50" t="s">
        <v>2</v>
      </c>
      <c r="E361" s="52">
        <v>6</v>
      </c>
      <c r="F361" s="52">
        <v>60638.3</v>
      </c>
      <c r="G361" s="53">
        <f>+F361*E361</f>
        <v>363829.80000000005</v>
      </c>
    </row>
    <row r="362" spans="2:7" ht="24">
      <c r="B362" s="59">
        <v>4.5</v>
      </c>
      <c r="C362" s="93" t="s">
        <v>76</v>
      </c>
      <c r="D362" s="50" t="s">
        <v>2</v>
      </c>
      <c r="E362" s="52">
        <v>4</v>
      </c>
      <c r="F362" s="52">
        <v>162510</v>
      </c>
      <c r="G362" s="53">
        <f>+F362*E362</f>
        <v>650040</v>
      </c>
    </row>
    <row r="363" spans="2:7" ht="15">
      <c r="B363" s="58"/>
      <c r="C363" s="93"/>
      <c r="D363" s="50"/>
      <c r="E363" s="52"/>
      <c r="F363" s="52"/>
      <c r="G363" s="53"/>
    </row>
    <row r="364" spans="2:7" ht="15">
      <c r="B364" s="49">
        <v>5</v>
      </c>
      <c r="C364" s="54" t="s">
        <v>10</v>
      </c>
      <c r="D364" s="50"/>
      <c r="E364" s="52"/>
      <c r="F364" s="52"/>
      <c r="G364" s="51"/>
    </row>
    <row r="365" spans="2:7" ht="15">
      <c r="B365" s="59">
        <v>5.1</v>
      </c>
      <c r="C365" s="29" t="s">
        <v>18</v>
      </c>
      <c r="D365" s="60" t="s">
        <v>0</v>
      </c>
      <c r="E365" s="52">
        <v>54.5</v>
      </c>
      <c r="F365" s="52">
        <v>10670</v>
      </c>
      <c r="G365" s="51">
        <f>+E365*F365</f>
        <v>581515</v>
      </c>
    </row>
    <row r="366" spans="2:7" ht="24" customHeight="1">
      <c r="B366" s="59">
        <v>5.2</v>
      </c>
      <c r="C366" s="29" t="s">
        <v>15</v>
      </c>
      <c r="D366" s="60" t="s">
        <v>0</v>
      </c>
      <c r="E366" s="52">
        <v>54.5</v>
      </c>
      <c r="F366" s="52">
        <v>8920</v>
      </c>
      <c r="G366" s="51">
        <f>+E366*F366</f>
        <v>486140</v>
      </c>
    </row>
    <row r="367" spans="2:7" ht="24">
      <c r="B367" s="59">
        <v>5.3</v>
      </c>
      <c r="C367" s="29" t="s">
        <v>137</v>
      </c>
      <c r="D367" s="60" t="s">
        <v>0</v>
      </c>
      <c r="E367" s="52">
        <v>0.6</v>
      </c>
      <c r="F367" s="52">
        <v>14523</v>
      </c>
      <c r="G367" s="51">
        <f>+E367*F367</f>
        <v>8713.8</v>
      </c>
    </row>
    <row r="368" spans="2:7" ht="15">
      <c r="B368" s="16"/>
      <c r="C368" s="66"/>
      <c r="D368" s="67"/>
      <c r="E368" s="68"/>
      <c r="F368" s="69"/>
      <c r="G368" s="46"/>
    </row>
    <row r="369" spans="2:7" ht="15">
      <c r="B369" s="13">
        <v>6</v>
      </c>
      <c r="C369" s="66" t="s">
        <v>40</v>
      </c>
      <c r="D369" s="67"/>
      <c r="E369" s="68"/>
      <c r="F369" s="69"/>
      <c r="G369" s="46"/>
    </row>
    <row r="370" spans="2:7" ht="24">
      <c r="B370" s="13">
        <v>6.1</v>
      </c>
      <c r="C370" s="9" t="s">
        <v>131</v>
      </c>
      <c r="D370" s="132" t="s">
        <v>0</v>
      </c>
      <c r="E370" s="114">
        <v>65.4</v>
      </c>
      <c r="F370" s="114">
        <v>59440</v>
      </c>
      <c r="G370" s="51">
        <f>+E370*F370</f>
        <v>3887376.0000000005</v>
      </c>
    </row>
    <row r="371" spans="2:7" ht="15">
      <c r="B371" s="16"/>
      <c r="C371" s="66"/>
      <c r="D371" s="67"/>
      <c r="E371" s="68"/>
      <c r="F371" s="69"/>
      <c r="G371" s="46"/>
    </row>
    <row r="372" spans="2:7" ht="13.5" customHeight="1">
      <c r="B372" s="49">
        <v>7</v>
      </c>
      <c r="C372" s="55" t="s">
        <v>12</v>
      </c>
      <c r="D372" s="6"/>
      <c r="E372" s="34"/>
      <c r="F372" s="34"/>
      <c r="G372" s="46"/>
    </row>
    <row r="373" spans="2:7" ht="24">
      <c r="B373" s="13">
        <v>7.1</v>
      </c>
      <c r="C373" s="3" t="s">
        <v>31</v>
      </c>
      <c r="D373" s="6" t="s">
        <v>0</v>
      </c>
      <c r="E373" s="34">
        <v>31.8</v>
      </c>
      <c r="F373" s="34">
        <v>3829</v>
      </c>
      <c r="G373" s="46">
        <f>+E373*F373</f>
        <v>121762.2</v>
      </c>
    </row>
    <row r="374" spans="2:7" ht="15">
      <c r="B374" s="14"/>
      <c r="C374" s="157"/>
      <c r="D374" s="4"/>
      <c r="E374" s="34"/>
      <c r="F374" s="39"/>
      <c r="G374" s="47"/>
    </row>
    <row r="375" spans="2:7" ht="24">
      <c r="B375" s="151" t="s">
        <v>161</v>
      </c>
      <c r="C375" s="159" t="s">
        <v>138</v>
      </c>
      <c r="D375" s="153"/>
      <c r="E375" s="154"/>
      <c r="F375" s="154"/>
      <c r="G375" s="155"/>
    </row>
    <row r="376" spans="2:7" ht="15">
      <c r="B376" s="62">
        <v>1</v>
      </c>
      <c r="C376" s="63" t="s">
        <v>13</v>
      </c>
      <c r="D376" s="26"/>
      <c r="E376" s="33"/>
      <c r="F376" s="33"/>
      <c r="G376" s="41"/>
    </row>
    <row r="377" spans="2:7" ht="15">
      <c r="B377" s="62">
        <v>1.1</v>
      </c>
      <c r="C377" s="63" t="s">
        <v>39</v>
      </c>
      <c r="D377" s="77" t="s">
        <v>0</v>
      </c>
      <c r="E377" s="78">
        <v>19.5</v>
      </c>
      <c r="F377" s="78">
        <v>7370</v>
      </c>
      <c r="G377" s="101">
        <f>+F377*E377</f>
        <v>143715</v>
      </c>
    </row>
    <row r="378" spans="2:7" ht="15">
      <c r="B378" s="10">
        <v>1.2</v>
      </c>
      <c r="C378" s="5" t="s">
        <v>38</v>
      </c>
      <c r="D378" s="8" t="s">
        <v>2</v>
      </c>
      <c r="E378" s="30">
        <v>2</v>
      </c>
      <c r="F378" s="30">
        <v>46140</v>
      </c>
      <c r="G378" s="42">
        <f>+E378*F378</f>
        <v>92280</v>
      </c>
    </row>
    <row r="379" spans="2:7" ht="24">
      <c r="B379" s="10">
        <v>1.3</v>
      </c>
      <c r="C379" s="100" t="s">
        <v>81</v>
      </c>
      <c r="D379" s="90" t="s">
        <v>0</v>
      </c>
      <c r="E379" s="34">
        <v>19.5</v>
      </c>
      <c r="F379" s="34">
        <v>12855</v>
      </c>
      <c r="G379" s="42">
        <f>+E379*F379</f>
        <v>250672.5</v>
      </c>
    </row>
    <row r="380" spans="2:7" ht="15">
      <c r="B380" s="10">
        <v>1.4</v>
      </c>
      <c r="C380" s="100" t="s">
        <v>82</v>
      </c>
      <c r="D380" s="90" t="s">
        <v>2</v>
      </c>
      <c r="E380" s="34">
        <v>2</v>
      </c>
      <c r="F380" s="34">
        <v>10385</v>
      </c>
      <c r="G380" s="42">
        <f>+E380*F380</f>
        <v>20770</v>
      </c>
    </row>
    <row r="381" spans="2:7" ht="24">
      <c r="B381" s="10">
        <v>1.5</v>
      </c>
      <c r="C381" s="100" t="s">
        <v>85</v>
      </c>
      <c r="D381" s="90" t="s">
        <v>2</v>
      </c>
      <c r="E381" s="34">
        <v>6.5</v>
      </c>
      <c r="F381" s="34">
        <v>11584</v>
      </c>
      <c r="G381" s="42">
        <f>+E381*F381</f>
        <v>75296</v>
      </c>
    </row>
    <row r="382" spans="2:7" ht="15">
      <c r="B382" s="11"/>
      <c r="C382" s="2"/>
      <c r="D382" s="2"/>
      <c r="E382" s="35"/>
      <c r="F382" s="38"/>
      <c r="G382" s="43"/>
    </row>
    <row r="383" spans="2:7" ht="15">
      <c r="B383" s="15">
        <v>2</v>
      </c>
      <c r="C383" s="2" t="s">
        <v>55</v>
      </c>
      <c r="D383" s="2"/>
      <c r="E383" s="35"/>
      <c r="F383" s="38"/>
      <c r="G383" s="43"/>
    </row>
    <row r="384" spans="2:7" ht="15">
      <c r="B384" s="15">
        <v>2.1</v>
      </c>
      <c r="C384" s="89" t="s">
        <v>56</v>
      </c>
      <c r="D384" s="90" t="s">
        <v>0</v>
      </c>
      <c r="E384" s="34">
        <v>19.5</v>
      </c>
      <c r="F384" s="34">
        <v>24475</v>
      </c>
      <c r="G384" s="42">
        <f>+E384*F384</f>
        <v>477262.5</v>
      </c>
    </row>
    <row r="385" spans="2:7" ht="15">
      <c r="B385" s="15">
        <v>2.2</v>
      </c>
      <c r="C385" s="2" t="s">
        <v>83</v>
      </c>
      <c r="D385" s="1" t="s">
        <v>0</v>
      </c>
      <c r="E385" s="34">
        <v>19.5</v>
      </c>
      <c r="F385" s="34">
        <v>68078</v>
      </c>
      <c r="G385" s="42">
        <f>+E385*F385</f>
        <v>1327521</v>
      </c>
    </row>
    <row r="386" spans="2:7" ht="15">
      <c r="B386" s="15">
        <v>2.3</v>
      </c>
      <c r="C386" s="2" t="s">
        <v>104</v>
      </c>
      <c r="D386" s="1" t="s">
        <v>1</v>
      </c>
      <c r="E386" s="34">
        <v>16.8</v>
      </c>
      <c r="F386" s="34">
        <v>13280</v>
      </c>
      <c r="G386" s="42">
        <f>+E386*F386</f>
        <v>223104</v>
      </c>
    </row>
    <row r="387" spans="2:7" ht="15">
      <c r="B387" s="11"/>
      <c r="C387" s="2"/>
      <c r="D387" s="2"/>
      <c r="E387" s="35"/>
      <c r="F387" s="38"/>
      <c r="G387" s="43"/>
    </row>
    <row r="388" spans="2:7" ht="15">
      <c r="B388" s="49">
        <v>3</v>
      </c>
      <c r="C388" s="56" t="s">
        <v>30</v>
      </c>
      <c r="D388" s="50"/>
      <c r="E388" s="52"/>
      <c r="F388" s="57"/>
      <c r="G388" s="53"/>
    </row>
    <row r="389" spans="2:7" ht="24">
      <c r="B389" s="49">
        <v>3.1</v>
      </c>
      <c r="C389" s="56" t="s">
        <v>80</v>
      </c>
      <c r="D389" s="50" t="s">
        <v>0</v>
      </c>
      <c r="E389" s="52">
        <v>2.3</v>
      </c>
      <c r="F389" s="57">
        <v>232896</v>
      </c>
      <c r="G389" s="53">
        <f>+F389*E389</f>
        <v>535660.7999999999</v>
      </c>
    </row>
    <row r="390" spans="2:7" ht="24">
      <c r="B390" s="49">
        <v>3.2</v>
      </c>
      <c r="C390" s="56" t="s">
        <v>121</v>
      </c>
      <c r="D390" s="50" t="s">
        <v>0</v>
      </c>
      <c r="E390" s="111">
        <v>6.5</v>
      </c>
      <c r="F390" s="122">
        <v>148896</v>
      </c>
      <c r="G390" s="53">
        <f>+F390*E390</f>
        <v>967824</v>
      </c>
    </row>
    <row r="391" spans="2:7" ht="15">
      <c r="B391" s="49">
        <v>3.3</v>
      </c>
      <c r="C391" s="56" t="s">
        <v>122</v>
      </c>
      <c r="D391" s="50" t="s">
        <v>0</v>
      </c>
      <c r="E391" s="111">
        <v>6.5</v>
      </c>
      <c r="F391" s="122">
        <v>178070</v>
      </c>
      <c r="G391" s="53">
        <f>+F391*E391</f>
        <v>1157455</v>
      </c>
    </row>
    <row r="392" spans="2:7" ht="15">
      <c r="B392" s="58"/>
      <c r="C392" s="50"/>
      <c r="D392" s="50"/>
      <c r="E392" s="52"/>
      <c r="F392" s="57"/>
      <c r="G392" s="53"/>
    </row>
    <row r="393" spans="2:7" ht="15">
      <c r="B393" s="49">
        <v>4</v>
      </c>
      <c r="C393" s="55" t="s">
        <v>41</v>
      </c>
      <c r="D393" s="50"/>
      <c r="E393" s="52"/>
      <c r="F393" s="57"/>
      <c r="G393" s="53"/>
    </row>
    <row r="394" spans="2:7" ht="15">
      <c r="B394" s="59">
        <v>4.1</v>
      </c>
      <c r="C394" s="55" t="s">
        <v>88</v>
      </c>
      <c r="D394" s="50" t="s">
        <v>2</v>
      </c>
      <c r="E394" s="80">
        <v>1</v>
      </c>
      <c r="F394" s="80">
        <v>1059648</v>
      </c>
      <c r="G394" s="53">
        <f>+F394*E394</f>
        <v>1059648</v>
      </c>
    </row>
    <row r="395" spans="2:7" ht="15">
      <c r="B395" s="61">
        <v>4.2</v>
      </c>
      <c r="C395" s="97" t="s">
        <v>86</v>
      </c>
      <c r="D395" s="50" t="s">
        <v>2</v>
      </c>
      <c r="E395" s="80">
        <v>1</v>
      </c>
      <c r="F395" s="80">
        <v>245129</v>
      </c>
      <c r="G395" s="53">
        <f>+F395*E395</f>
        <v>245129</v>
      </c>
    </row>
    <row r="396" spans="2:7" ht="24">
      <c r="B396" s="59">
        <v>4.3</v>
      </c>
      <c r="C396" s="81" t="s">
        <v>90</v>
      </c>
      <c r="D396" s="96" t="s">
        <v>1</v>
      </c>
      <c r="E396" s="80">
        <v>14</v>
      </c>
      <c r="F396" s="80">
        <v>17960</v>
      </c>
      <c r="G396" s="53">
        <f>+F396*E396</f>
        <v>251440</v>
      </c>
    </row>
    <row r="397" spans="2:7" ht="15">
      <c r="B397" s="59">
        <v>4.4</v>
      </c>
      <c r="C397" s="99" t="s">
        <v>75</v>
      </c>
      <c r="D397" s="50" t="s">
        <v>2</v>
      </c>
      <c r="E397" s="52">
        <v>5</v>
      </c>
      <c r="F397" s="52">
        <v>60638.3</v>
      </c>
      <c r="G397" s="53">
        <f>+F397*E397</f>
        <v>303191.5</v>
      </c>
    </row>
    <row r="398" spans="2:7" ht="24">
      <c r="B398" s="59">
        <v>4.5</v>
      </c>
      <c r="C398" s="93" t="s">
        <v>76</v>
      </c>
      <c r="D398" s="50" t="s">
        <v>2</v>
      </c>
      <c r="E398" s="52">
        <v>4</v>
      </c>
      <c r="F398" s="52">
        <v>162510</v>
      </c>
      <c r="G398" s="53">
        <f>+F398*E398</f>
        <v>650040</v>
      </c>
    </row>
    <row r="399" spans="2:7" ht="15">
      <c r="B399" s="58"/>
      <c r="C399" s="93"/>
      <c r="D399" s="50"/>
      <c r="E399" s="52"/>
      <c r="F399" s="52"/>
      <c r="G399" s="53"/>
    </row>
    <row r="400" spans="2:7" ht="15">
      <c r="B400" s="49">
        <v>5</v>
      </c>
      <c r="C400" s="54" t="s">
        <v>10</v>
      </c>
      <c r="D400" s="50"/>
      <c r="E400" s="52"/>
      <c r="F400" s="52"/>
      <c r="G400" s="51"/>
    </row>
    <row r="401" spans="2:7" ht="15">
      <c r="B401" s="59">
        <v>5.1</v>
      </c>
      <c r="C401" s="29" t="s">
        <v>18</v>
      </c>
      <c r="D401" s="60" t="s">
        <v>0</v>
      </c>
      <c r="E401" s="52">
        <v>48.5</v>
      </c>
      <c r="F401" s="52">
        <v>10670</v>
      </c>
      <c r="G401" s="51">
        <f>+E401*F401</f>
        <v>517495</v>
      </c>
    </row>
    <row r="402" spans="2:7" ht="24">
      <c r="B402" s="59">
        <v>5.2</v>
      </c>
      <c r="C402" s="29" t="s">
        <v>15</v>
      </c>
      <c r="D402" s="60" t="s">
        <v>0</v>
      </c>
      <c r="E402" s="52">
        <v>48.5</v>
      </c>
      <c r="F402" s="52">
        <v>8920</v>
      </c>
      <c r="G402" s="51">
        <f>+E402*F402</f>
        <v>432620</v>
      </c>
    </row>
    <row r="403" spans="2:7" ht="24">
      <c r="B403" s="59">
        <v>5.3</v>
      </c>
      <c r="C403" s="29" t="s">
        <v>137</v>
      </c>
      <c r="D403" s="60" t="s">
        <v>0</v>
      </c>
      <c r="E403" s="52">
        <v>12.8</v>
      </c>
      <c r="F403" s="52">
        <v>14523</v>
      </c>
      <c r="G403" s="51">
        <f>+E403*F403</f>
        <v>185894.40000000002</v>
      </c>
    </row>
    <row r="404" spans="2:7" ht="24">
      <c r="B404" s="59">
        <v>5.4</v>
      </c>
      <c r="C404" s="29" t="s">
        <v>130</v>
      </c>
      <c r="D404" s="60" t="s">
        <v>0</v>
      </c>
      <c r="E404" s="52">
        <v>8.5</v>
      </c>
      <c r="F404" s="52">
        <v>11170</v>
      </c>
      <c r="G404" s="51">
        <f>+E404*F404</f>
        <v>94945</v>
      </c>
    </row>
    <row r="405" spans="2:7" ht="24">
      <c r="B405" s="59">
        <v>5.5</v>
      </c>
      <c r="C405" s="29" t="s">
        <v>139</v>
      </c>
      <c r="D405" s="60" t="s">
        <v>0</v>
      </c>
      <c r="E405" s="52">
        <v>7.2</v>
      </c>
      <c r="F405" s="52">
        <v>10745</v>
      </c>
      <c r="G405" s="51">
        <f>+E405*F405</f>
        <v>77364</v>
      </c>
    </row>
    <row r="406" spans="2:7" ht="15">
      <c r="B406" s="16"/>
      <c r="C406" s="66"/>
      <c r="D406" s="67"/>
      <c r="E406" s="68"/>
      <c r="F406" s="69"/>
      <c r="G406" s="46"/>
    </row>
    <row r="407" spans="2:7" ht="15">
      <c r="B407" s="13">
        <v>6</v>
      </c>
      <c r="C407" s="66" t="s">
        <v>40</v>
      </c>
      <c r="D407" s="67"/>
      <c r="E407" s="68"/>
      <c r="F407" s="69"/>
      <c r="G407" s="46"/>
    </row>
    <row r="408" spans="2:7" ht="24">
      <c r="B408" s="13">
        <v>6.1</v>
      </c>
      <c r="C408" s="9" t="s">
        <v>131</v>
      </c>
      <c r="D408" s="132" t="s">
        <v>0</v>
      </c>
      <c r="E408" s="114">
        <v>65.4</v>
      </c>
      <c r="F408" s="114">
        <v>59440</v>
      </c>
      <c r="G408" s="51">
        <f>+E408*F408</f>
        <v>3887376.0000000005</v>
      </c>
    </row>
    <row r="409" spans="2:7" ht="15">
      <c r="B409" s="16"/>
      <c r="C409" s="66"/>
      <c r="D409" s="67"/>
      <c r="E409" s="68"/>
      <c r="F409" s="69"/>
      <c r="G409" s="46"/>
    </row>
    <row r="410" spans="2:7" ht="15">
      <c r="B410" s="49">
        <v>7</v>
      </c>
      <c r="C410" s="55" t="s">
        <v>12</v>
      </c>
      <c r="D410" s="6"/>
      <c r="E410" s="34"/>
      <c r="F410" s="34"/>
      <c r="G410" s="46"/>
    </row>
    <row r="411" spans="2:7" ht="24">
      <c r="B411" s="13">
        <v>7.1</v>
      </c>
      <c r="C411" s="3" t="s">
        <v>31</v>
      </c>
      <c r="D411" s="6" t="s">
        <v>0</v>
      </c>
      <c r="E411" s="34">
        <v>19.5</v>
      </c>
      <c r="F411" s="34">
        <v>3829</v>
      </c>
      <c r="G411" s="46">
        <f>+E411*F411</f>
        <v>74665.5</v>
      </c>
    </row>
    <row r="412" spans="2:7" ht="15">
      <c r="B412" s="14"/>
      <c r="C412" s="157"/>
      <c r="D412" s="4"/>
      <c r="E412" s="34"/>
      <c r="F412" s="39"/>
      <c r="G412" s="47"/>
    </row>
    <row r="413" spans="2:7" ht="24">
      <c r="B413" s="151" t="s">
        <v>162</v>
      </c>
      <c r="C413" s="159" t="s">
        <v>143</v>
      </c>
      <c r="D413" s="153"/>
      <c r="E413" s="160"/>
      <c r="F413" s="160"/>
      <c r="G413" s="161"/>
    </row>
    <row r="414" spans="2:7" ht="15">
      <c r="B414" s="62">
        <v>1</v>
      </c>
      <c r="C414" s="63" t="s">
        <v>13</v>
      </c>
      <c r="D414" s="26"/>
      <c r="E414" s="103"/>
      <c r="F414" s="103"/>
      <c r="G414" s="104"/>
    </row>
    <row r="415" spans="2:7" ht="36">
      <c r="B415" s="10">
        <v>1.1</v>
      </c>
      <c r="C415" s="100" t="s">
        <v>105</v>
      </c>
      <c r="D415" s="90" t="s">
        <v>0</v>
      </c>
      <c r="E415" s="105">
        <v>32.4</v>
      </c>
      <c r="F415" s="105">
        <v>12850</v>
      </c>
      <c r="G415" s="106">
        <f aca="true" t="shared" si="6" ref="G415:G420">+E415*F415</f>
        <v>416340</v>
      </c>
    </row>
    <row r="416" spans="2:7" ht="15">
      <c r="B416" s="10">
        <v>1.2</v>
      </c>
      <c r="C416" s="63" t="s">
        <v>39</v>
      </c>
      <c r="D416" s="77" t="s">
        <v>0</v>
      </c>
      <c r="E416" s="112">
        <v>27.9</v>
      </c>
      <c r="F416" s="113">
        <v>7370</v>
      </c>
      <c r="G416" s="106">
        <f t="shared" si="6"/>
        <v>205623</v>
      </c>
    </row>
    <row r="417" spans="2:7" ht="15">
      <c r="B417" s="10">
        <v>1.3</v>
      </c>
      <c r="C417" s="5" t="s">
        <v>140</v>
      </c>
      <c r="D417" s="50" t="s">
        <v>2</v>
      </c>
      <c r="E417" s="114">
        <v>14</v>
      </c>
      <c r="F417" s="114">
        <v>6320</v>
      </c>
      <c r="G417" s="106">
        <f t="shared" si="6"/>
        <v>88480</v>
      </c>
    </row>
    <row r="418" spans="2:7" ht="15">
      <c r="B418" s="10">
        <v>1.4</v>
      </c>
      <c r="C418" s="5" t="s">
        <v>38</v>
      </c>
      <c r="D418" s="50" t="s">
        <v>2</v>
      </c>
      <c r="E418" s="114">
        <v>5</v>
      </c>
      <c r="F418" s="114">
        <v>46140</v>
      </c>
      <c r="G418" s="106">
        <f t="shared" si="6"/>
        <v>230700</v>
      </c>
    </row>
    <row r="419" spans="2:7" ht="15">
      <c r="B419" s="10">
        <v>1.5</v>
      </c>
      <c r="C419" s="5" t="s">
        <v>109</v>
      </c>
      <c r="D419" s="50" t="s">
        <v>2</v>
      </c>
      <c r="E419" s="114">
        <v>1</v>
      </c>
      <c r="F419" s="114">
        <v>20460</v>
      </c>
      <c r="G419" s="106">
        <f t="shared" si="6"/>
        <v>20460</v>
      </c>
    </row>
    <row r="420" spans="2:7" ht="24">
      <c r="B420" s="183">
        <v>1.6</v>
      </c>
      <c r="C420" s="5" t="s">
        <v>142</v>
      </c>
      <c r="D420" s="50" t="s">
        <v>0</v>
      </c>
      <c r="E420" s="114">
        <v>14.8</v>
      </c>
      <c r="F420" s="114">
        <v>7588</v>
      </c>
      <c r="G420" s="106">
        <f t="shared" si="6"/>
        <v>112302.40000000001</v>
      </c>
    </row>
    <row r="421" spans="2:7" ht="15">
      <c r="B421" s="10"/>
      <c r="C421" s="5"/>
      <c r="D421" s="8"/>
      <c r="E421" s="114"/>
      <c r="F421" s="114"/>
      <c r="G421" s="106"/>
    </row>
    <row r="422" spans="2:7" ht="15">
      <c r="B422" s="49">
        <v>2</v>
      </c>
      <c r="C422" s="55" t="s">
        <v>55</v>
      </c>
      <c r="D422" s="7"/>
      <c r="E422" s="115"/>
      <c r="F422" s="115"/>
      <c r="G422" s="116"/>
    </row>
    <row r="423" spans="2:7" ht="15">
      <c r="B423" s="13">
        <v>2.1</v>
      </c>
      <c r="C423" s="89" t="s">
        <v>111</v>
      </c>
      <c r="D423" s="90" t="s">
        <v>0</v>
      </c>
      <c r="E423" s="105">
        <v>32.4</v>
      </c>
      <c r="F423" s="105">
        <v>19835</v>
      </c>
      <c r="G423" s="106">
        <f>+E423*F423</f>
        <v>642654</v>
      </c>
    </row>
    <row r="424" spans="2:7" ht="15">
      <c r="B424" s="13">
        <v>2.2</v>
      </c>
      <c r="C424" s="91" t="s">
        <v>112</v>
      </c>
      <c r="D424" s="92" t="s">
        <v>0</v>
      </c>
      <c r="E424" s="120">
        <v>27.9</v>
      </c>
      <c r="F424" s="120">
        <v>68078</v>
      </c>
      <c r="G424" s="106">
        <f>+E424*F424</f>
        <v>1899376.2</v>
      </c>
    </row>
    <row r="425" spans="2:7" ht="15">
      <c r="B425" s="13">
        <v>2.3</v>
      </c>
      <c r="C425" s="4" t="s">
        <v>113</v>
      </c>
      <c r="D425" s="6" t="s">
        <v>1</v>
      </c>
      <c r="E425" s="105">
        <v>26.9</v>
      </c>
      <c r="F425" s="105">
        <v>13280</v>
      </c>
      <c r="G425" s="106">
        <f>+E425*F425</f>
        <v>357232</v>
      </c>
    </row>
    <row r="426" spans="2:7" ht="24">
      <c r="B426" s="13">
        <v>2.4</v>
      </c>
      <c r="C426" s="4" t="s">
        <v>114</v>
      </c>
      <c r="D426" s="6" t="s">
        <v>0</v>
      </c>
      <c r="E426" s="105">
        <v>4.5</v>
      </c>
      <c r="F426" s="105">
        <v>45290</v>
      </c>
      <c r="G426" s="106">
        <f>+E426*F426</f>
        <v>203805</v>
      </c>
    </row>
    <row r="427" spans="2:7" ht="15">
      <c r="B427" s="12"/>
      <c r="C427" s="5"/>
      <c r="D427" s="8"/>
      <c r="E427" s="114"/>
      <c r="F427" s="114"/>
      <c r="G427" s="121"/>
    </row>
    <row r="428" spans="2:7" ht="15">
      <c r="B428" s="49">
        <v>3</v>
      </c>
      <c r="C428" s="82" t="s">
        <v>41</v>
      </c>
      <c r="D428" s="50"/>
      <c r="E428" s="111"/>
      <c r="F428" s="122"/>
      <c r="G428" s="123"/>
    </row>
    <row r="429" spans="2:7" ht="15">
      <c r="B429" s="49">
        <v>3.1</v>
      </c>
      <c r="C429" s="82" t="s">
        <v>115</v>
      </c>
      <c r="D429" s="50" t="s">
        <v>2</v>
      </c>
      <c r="E429" s="111">
        <v>1</v>
      </c>
      <c r="F429" s="122">
        <v>1059648</v>
      </c>
      <c r="G429" s="123">
        <f>+F429*E429</f>
        <v>1059648</v>
      </c>
    </row>
    <row r="430" spans="2:7" ht="15">
      <c r="B430" s="49">
        <v>3.2</v>
      </c>
      <c r="C430" s="82" t="s">
        <v>116</v>
      </c>
      <c r="D430" s="50" t="s">
        <v>2</v>
      </c>
      <c r="E430" s="111">
        <v>1</v>
      </c>
      <c r="F430" s="122">
        <v>292770</v>
      </c>
      <c r="G430" s="123">
        <f>+F430*E430</f>
        <v>292770</v>
      </c>
    </row>
    <row r="431" spans="2:7" ht="24">
      <c r="B431" s="49">
        <v>3.3</v>
      </c>
      <c r="C431" s="81" t="s">
        <v>90</v>
      </c>
      <c r="D431" s="96" t="s">
        <v>1</v>
      </c>
      <c r="E431" s="80">
        <v>14</v>
      </c>
      <c r="F431" s="80">
        <v>17960</v>
      </c>
      <c r="G431" s="123">
        <f>+F431*E431</f>
        <v>251440</v>
      </c>
    </row>
    <row r="432" spans="2:7" ht="15">
      <c r="B432" s="49">
        <v>3.4</v>
      </c>
      <c r="C432" s="82" t="s">
        <v>117</v>
      </c>
      <c r="D432" s="50" t="s">
        <v>2</v>
      </c>
      <c r="E432" s="111">
        <v>12</v>
      </c>
      <c r="F432" s="122">
        <v>122770</v>
      </c>
      <c r="G432" s="123">
        <f>+F432*E432</f>
        <v>1473240</v>
      </c>
    </row>
    <row r="433" spans="2:7" ht="15">
      <c r="B433" s="49">
        <v>3.5</v>
      </c>
      <c r="C433" s="82" t="s">
        <v>118</v>
      </c>
      <c r="D433" s="50" t="s">
        <v>2</v>
      </c>
      <c r="E433" s="111">
        <v>14</v>
      </c>
      <c r="F433" s="122">
        <v>129450</v>
      </c>
      <c r="G433" s="123">
        <f>+F433*E433</f>
        <v>1812300</v>
      </c>
    </row>
    <row r="434" spans="2:7" ht="15">
      <c r="B434" s="12"/>
      <c r="C434" s="5"/>
      <c r="D434" s="8"/>
      <c r="E434" s="114"/>
      <c r="F434" s="114"/>
      <c r="G434" s="121"/>
    </row>
    <row r="435" spans="2:7" ht="15">
      <c r="B435" s="49">
        <v>4</v>
      </c>
      <c r="C435" s="56" t="s">
        <v>30</v>
      </c>
      <c r="D435" s="50"/>
      <c r="E435" s="111"/>
      <c r="F435" s="122"/>
      <c r="G435" s="123"/>
    </row>
    <row r="436" spans="2:7" ht="24">
      <c r="B436" s="49">
        <v>4.1</v>
      </c>
      <c r="C436" s="56" t="s">
        <v>119</v>
      </c>
      <c r="D436" s="50" t="s">
        <v>0</v>
      </c>
      <c r="E436" s="111">
        <v>11.2</v>
      </c>
      <c r="F436" s="122">
        <v>232895</v>
      </c>
      <c r="G436" s="123">
        <f>+F436*E436</f>
        <v>2608424</v>
      </c>
    </row>
    <row r="437" spans="2:7" ht="24">
      <c r="B437" s="49">
        <v>4.2</v>
      </c>
      <c r="C437" s="56" t="s">
        <v>99</v>
      </c>
      <c r="D437" s="50" t="s">
        <v>0</v>
      </c>
      <c r="E437" s="52">
        <v>3</v>
      </c>
      <c r="F437" s="57">
        <v>91051</v>
      </c>
      <c r="G437" s="123">
        <f>+F437*E437</f>
        <v>273153</v>
      </c>
    </row>
    <row r="438" spans="2:7" ht="15">
      <c r="B438" s="58"/>
      <c r="C438" s="50"/>
      <c r="D438" s="50"/>
      <c r="E438" s="111"/>
      <c r="F438" s="122"/>
      <c r="G438" s="123"/>
    </row>
    <row r="439" spans="2:7" ht="15">
      <c r="B439" s="49">
        <v>5</v>
      </c>
      <c r="C439" s="54" t="s">
        <v>123</v>
      </c>
      <c r="D439" s="50"/>
      <c r="E439" s="111"/>
      <c r="F439" s="111"/>
      <c r="G439" s="123"/>
    </row>
    <row r="440" spans="2:7" ht="24">
      <c r="B440" s="49">
        <v>5.1</v>
      </c>
      <c r="C440" s="54" t="s">
        <v>124</v>
      </c>
      <c r="D440" s="50" t="s">
        <v>0</v>
      </c>
      <c r="E440" s="111">
        <v>15.9</v>
      </c>
      <c r="F440" s="111">
        <v>38030</v>
      </c>
      <c r="G440" s="123">
        <f>+F440*E440</f>
        <v>604677</v>
      </c>
    </row>
    <row r="441" spans="2:7" ht="15">
      <c r="B441" s="49"/>
      <c r="C441" s="50"/>
      <c r="D441" s="50"/>
      <c r="E441" s="111"/>
      <c r="F441" s="122"/>
      <c r="G441" s="123"/>
    </row>
    <row r="442" spans="2:7" ht="15">
      <c r="B442" s="49">
        <v>6</v>
      </c>
      <c r="C442" s="82" t="s">
        <v>60</v>
      </c>
      <c r="D442" s="50"/>
      <c r="E442" s="111"/>
      <c r="F442" s="147"/>
      <c r="G442" s="123"/>
    </row>
    <row r="443" spans="2:7" ht="24">
      <c r="B443" s="12">
        <v>6.1</v>
      </c>
      <c r="C443" s="91" t="s">
        <v>125</v>
      </c>
      <c r="D443" s="50" t="s">
        <v>2</v>
      </c>
      <c r="E443" s="125">
        <v>1</v>
      </c>
      <c r="F443" s="130">
        <v>12798</v>
      </c>
      <c r="G443" s="121">
        <f>+E443*F443</f>
        <v>12798</v>
      </c>
    </row>
    <row r="444" spans="2:7" ht="15">
      <c r="B444" s="49">
        <v>6.2</v>
      </c>
      <c r="C444" s="93" t="s">
        <v>126</v>
      </c>
      <c r="D444" s="50" t="s">
        <v>2</v>
      </c>
      <c r="E444" s="127">
        <v>1</v>
      </c>
      <c r="F444" s="128">
        <v>225265</v>
      </c>
      <c r="G444" s="121">
        <f>+E444*F444</f>
        <v>225265</v>
      </c>
    </row>
    <row r="445" spans="2:7" ht="15">
      <c r="B445" s="49">
        <v>6.3</v>
      </c>
      <c r="C445" s="93" t="s">
        <v>127</v>
      </c>
      <c r="D445" s="92" t="s">
        <v>128</v>
      </c>
      <c r="E445" s="127">
        <v>1</v>
      </c>
      <c r="F445" s="129">
        <v>55594</v>
      </c>
      <c r="G445" s="121">
        <f>+E445*F445</f>
        <v>55594</v>
      </c>
    </row>
    <row r="446" spans="2:7" ht="24">
      <c r="B446" s="49">
        <v>6.4</v>
      </c>
      <c r="C446" s="93" t="s">
        <v>144</v>
      </c>
      <c r="D446" s="92" t="s">
        <v>2</v>
      </c>
      <c r="E446" s="184">
        <v>1</v>
      </c>
      <c r="F446" s="185">
        <v>279870</v>
      </c>
      <c r="G446" s="121">
        <f>+E446*F446</f>
        <v>279870</v>
      </c>
    </row>
    <row r="447" spans="2:7" ht="15">
      <c r="B447" s="49"/>
      <c r="C447" s="81"/>
      <c r="D447" s="92"/>
      <c r="E447" s="131"/>
      <c r="F447" s="130"/>
      <c r="G447" s="123"/>
    </row>
    <row r="448" spans="2:7" ht="15">
      <c r="B448" s="49">
        <v>7</v>
      </c>
      <c r="C448" s="81" t="s">
        <v>42</v>
      </c>
      <c r="D448" s="92"/>
      <c r="E448" s="131"/>
      <c r="F448" s="130"/>
      <c r="G448" s="123"/>
    </row>
    <row r="449" spans="2:7" ht="24">
      <c r="B449" s="49">
        <v>7.1</v>
      </c>
      <c r="C449" s="81" t="s">
        <v>146</v>
      </c>
      <c r="D449" s="60" t="s">
        <v>0</v>
      </c>
      <c r="E449" s="111">
        <v>16</v>
      </c>
      <c r="F449" s="111">
        <v>32969</v>
      </c>
      <c r="G449" s="124">
        <f>+E449*F449</f>
        <v>527504</v>
      </c>
    </row>
    <row r="450" spans="2:7" ht="15">
      <c r="B450" s="49"/>
      <c r="C450" s="81"/>
      <c r="D450" s="92"/>
      <c r="E450" s="131"/>
      <c r="F450" s="130"/>
      <c r="G450" s="123"/>
    </row>
    <row r="451" spans="2:7" ht="15">
      <c r="B451" s="49">
        <v>8</v>
      </c>
      <c r="C451" s="54" t="s">
        <v>10</v>
      </c>
      <c r="D451" s="50"/>
      <c r="E451" s="111"/>
      <c r="F451" s="111"/>
      <c r="G451" s="124"/>
    </row>
    <row r="452" spans="2:7" ht="24">
      <c r="B452" s="59">
        <v>8.1</v>
      </c>
      <c r="C452" s="29" t="s">
        <v>129</v>
      </c>
      <c r="D452" s="60" t="s">
        <v>0</v>
      </c>
      <c r="E452" s="111">
        <v>87.5</v>
      </c>
      <c r="F452" s="111">
        <v>8920</v>
      </c>
      <c r="G452" s="124">
        <f>+E452*F452</f>
        <v>780500</v>
      </c>
    </row>
    <row r="453" spans="2:7" ht="24">
      <c r="B453" s="59">
        <v>8.2</v>
      </c>
      <c r="C453" s="29" t="s">
        <v>130</v>
      </c>
      <c r="D453" s="60" t="s">
        <v>0</v>
      </c>
      <c r="E453" s="111">
        <v>29.7</v>
      </c>
      <c r="F453" s="111">
        <v>8460</v>
      </c>
      <c r="G453" s="124">
        <f>+E453*F453</f>
        <v>251262</v>
      </c>
    </row>
    <row r="454" spans="2:7" ht="15">
      <c r="B454" s="59">
        <v>8.3</v>
      </c>
      <c r="C454" s="29" t="s">
        <v>18</v>
      </c>
      <c r="D454" s="60" t="s">
        <v>0</v>
      </c>
      <c r="E454" s="52">
        <v>87.5</v>
      </c>
      <c r="F454" s="52">
        <v>10670</v>
      </c>
      <c r="G454" s="124">
        <f>+E454*F454</f>
        <v>933625</v>
      </c>
    </row>
    <row r="455" spans="2:7" ht="15">
      <c r="B455" s="59">
        <v>8.4</v>
      </c>
      <c r="C455" s="29" t="s">
        <v>145</v>
      </c>
      <c r="D455" s="60" t="s">
        <v>0</v>
      </c>
      <c r="E455" s="52">
        <v>11.4</v>
      </c>
      <c r="F455" s="52">
        <v>14523</v>
      </c>
      <c r="G455" s="124">
        <f>+E455*F455</f>
        <v>165562.2</v>
      </c>
    </row>
    <row r="456" spans="2:7" ht="15">
      <c r="B456" s="59"/>
      <c r="C456" s="9"/>
      <c r="D456" s="132"/>
      <c r="E456" s="133"/>
      <c r="F456" s="114"/>
      <c r="G456" s="124"/>
    </row>
    <row r="457" spans="2:7" ht="15">
      <c r="B457" s="59">
        <v>9</v>
      </c>
      <c r="C457" s="9" t="s">
        <v>40</v>
      </c>
      <c r="D457" s="132"/>
      <c r="E457" s="133"/>
      <c r="F457" s="114"/>
      <c r="G457" s="124"/>
    </row>
    <row r="458" spans="2:7" ht="24">
      <c r="B458" s="59">
        <v>9.1</v>
      </c>
      <c r="C458" s="9" t="s">
        <v>131</v>
      </c>
      <c r="D458" s="132" t="s">
        <v>0</v>
      </c>
      <c r="E458" s="114">
        <v>28.4</v>
      </c>
      <c r="F458" s="114">
        <v>59440</v>
      </c>
      <c r="G458" s="124">
        <f>+F458*E458</f>
        <v>1688096</v>
      </c>
    </row>
    <row r="459" spans="2:7" ht="15">
      <c r="B459" s="16"/>
      <c r="C459" s="66"/>
      <c r="D459" s="67"/>
      <c r="E459" s="68"/>
      <c r="F459" s="134"/>
      <c r="G459" s="121"/>
    </row>
    <row r="460" spans="2:7" ht="15">
      <c r="B460" s="13">
        <v>10</v>
      </c>
      <c r="C460" s="66" t="s">
        <v>132</v>
      </c>
      <c r="D460" s="67"/>
      <c r="E460" s="68"/>
      <c r="F460" s="134"/>
      <c r="G460" s="121"/>
    </row>
    <row r="461" spans="2:7" ht="15">
      <c r="B461" s="13">
        <v>10.1</v>
      </c>
      <c r="C461" s="66" t="s">
        <v>133</v>
      </c>
      <c r="D461" s="67" t="s">
        <v>0</v>
      </c>
      <c r="E461" s="114">
        <v>11.4</v>
      </c>
      <c r="F461" s="114">
        <v>34600</v>
      </c>
      <c r="G461" s="124">
        <f>+F461*E461</f>
        <v>394440</v>
      </c>
    </row>
    <row r="462" spans="2:7" ht="15">
      <c r="B462" s="16"/>
      <c r="C462" s="66"/>
      <c r="D462" s="67"/>
      <c r="E462" s="68"/>
      <c r="F462" s="134"/>
      <c r="G462" s="121"/>
    </row>
    <row r="463" spans="2:7" ht="15">
      <c r="B463" s="151" t="s">
        <v>163</v>
      </c>
      <c r="C463" s="152" t="s">
        <v>147</v>
      </c>
      <c r="D463" s="153"/>
      <c r="E463" s="160"/>
      <c r="F463" s="160"/>
      <c r="G463" s="161"/>
    </row>
    <row r="464" spans="2:7" ht="15">
      <c r="B464" s="62">
        <v>1</v>
      </c>
      <c r="C464" s="63" t="s">
        <v>13</v>
      </c>
      <c r="D464" s="26"/>
      <c r="E464" s="103"/>
      <c r="F464" s="103"/>
      <c r="G464" s="104"/>
    </row>
    <row r="465" spans="2:7" ht="36">
      <c r="B465" s="10">
        <v>1.1</v>
      </c>
      <c r="C465" s="100" t="s">
        <v>105</v>
      </c>
      <c r="D465" s="90" t="s">
        <v>0</v>
      </c>
      <c r="E465" s="105">
        <v>15.2</v>
      </c>
      <c r="F465" s="105">
        <v>12850</v>
      </c>
      <c r="G465" s="106">
        <f aca="true" t="shared" si="7" ref="G465:G471">+E465*F465</f>
        <v>195320</v>
      </c>
    </row>
    <row r="466" spans="2:7" ht="15">
      <c r="B466" s="10">
        <v>1.2</v>
      </c>
      <c r="C466" s="63" t="s">
        <v>39</v>
      </c>
      <c r="D466" s="77" t="s">
        <v>0</v>
      </c>
      <c r="E466" s="112">
        <v>15.2</v>
      </c>
      <c r="F466" s="113">
        <v>7370</v>
      </c>
      <c r="G466" s="106">
        <f t="shared" si="7"/>
        <v>112024</v>
      </c>
    </row>
    <row r="467" spans="2:7" ht="15">
      <c r="B467" s="10">
        <v>1.3</v>
      </c>
      <c r="C467" s="5" t="s">
        <v>140</v>
      </c>
      <c r="D467" s="50" t="s">
        <v>2</v>
      </c>
      <c r="E467" s="114">
        <v>2</v>
      </c>
      <c r="F467" s="114">
        <v>6320</v>
      </c>
      <c r="G467" s="106">
        <f t="shared" si="7"/>
        <v>12640</v>
      </c>
    </row>
    <row r="468" spans="2:7" ht="15">
      <c r="B468" s="10">
        <v>1.4</v>
      </c>
      <c r="C468" s="5" t="s">
        <v>38</v>
      </c>
      <c r="D468" s="50" t="s">
        <v>2</v>
      </c>
      <c r="E468" s="114">
        <v>1</v>
      </c>
      <c r="F468" s="114">
        <v>46140</v>
      </c>
      <c r="G468" s="106">
        <f t="shared" si="7"/>
        <v>46140</v>
      </c>
    </row>
    <row r="469" spans="2:7" ht="15">
      <c r="B469" s="10">
        <v>1.5</v>
      </c>
      <c r="C469" s="5" t="s">
        <v>109</v>
      </c>
      <c r="D469" s="50" t="s">
        <v>2</v>
      </c>
      <c r="E469" s="114">
        <v>1</v>
      </c>
      <c r="F469" s="114">
        <v>20460</v>
      </c>
      <c r="G469" s="106">
        <f t="shared" si="7"/>
        <v>20460</v>
      </c>
    </row>
    <row r="470" spans="2:7" ht="24">
      <c r="B470" s="183">
        <v>1.6</v>
      </c>
      <c r="C470" s="5" t="s">
        <v>142</v>
      </c>
      <c r="D470" s="50" t="s">
        <v>0</v>
      </c>
      <c r="E470" s="114">
        <v>7.5</v>
      </c>
      <c r="F470" s="114">
        <v>7588</v>
      </c>
      <c r="G470" s="106">
        <f t="shared" si="7"/>
        <v>56910</v>
      </c>
    </row>
    <row r="471" spans="2:7" ht="24">
      <c r="B471" s="183">
        <v>1.7</v>
      </c>
      <c r="C471" s="100" t="s">
        <v>85</v>
      </c>
      <c r="D471" s="90" t="s">
        <v>2</v>
      </c>
      <c r="E471" s="34">
        <v>5.2</v>
      </c>
      <c r="F471" s="34">
        <v>11584</v>
      </c>
      <c r="G471" s="106">
        <f t="shared" si="7"/>
        <v>60236.8</v>
      </c>
    </row>
    <row r="472" spans="2:7" ht="15">
      <c r="B472" s="148"/>
      <c r="C472" s="5"/>
      <c r="D472" s="50"/>
      <c r="E472" s="114"/>
      <c r="F472" s="114"/>
      <c r="G472" s="106"/>
    </row>
    <row r="473" spans="2:7" ht="15">
      <c r="B473" s="10">
        <v>2</v>
      </c>
      <c r="C473" s="5" t="s">
        <v>28</v>
      </c>
      <c r="D473" s="8"/>
      <c r="E473" s="114"/>
      <c r="F473" s="114"/>
      <c r="G473" s="106"/>
    </row>
    <row r="474" spans="2:7" ht="24">
      <c r="B474" s="10">
        <v>2.1</v>
      </c>
      <c r="C474" s="5" t="s">
        <v>110</v>
      </c>
      <c r="D474" s="8" t="s">
        <v>0</v>
      </c>
      <c r="E474" s="114">
        <v>1.8</v>
      </c>
      <c r="F474" s="114">
        <v>32020</v>
      </c>
      <c r="G474" s="106">
        <f>+E474*F474</f>
        <v>57636</v>
      </c>
    </row>
    <row r="475" spans="2:7" ht="15">
      <c r="B475" s="10"/>
      <c r="C475" s="5"/>
      <c r="D475" s="8"/>
      <c r="E475" s="114"/>
      <c r="F475" s="114"/>
      <c r="G475" s="106"/>
    </row>
    <row r="476" spans="2:7" ht="15">
      <c r="B476" s="49">
        <v>3</v>
      </c>
      <c r="C476" s="55" t="s">
        <v>9</v>
      </c>
      <c r="D476" s="7"/>
      <c r="E476" s="115"/>
      <c r="F476" s="115"/>
      <c r="G476" s="106"/>
    </row>
    <row r="477" spans="2:7" ht="24">
      <c r="B477" s="12">
        <v>3.1</v>
      </c>
      <c r="C477" s="5" t="s">
        <v>14</v>
      </c>
      <c r="D477" s="8" t="s">
        <v>0</v>
      </c>
      <c r="E477" s="114">
        <v>1.8</v>
      </c>
      <c r="F477" s="114">
        <v>17870</v>
      </c>
      <c r="G477" s="106">
        <f>+E477*F477</f>
        <v>32166</v>
      </c>
    </row>
    <row r="478" spans="2:7" ht="15">
      <c r="B478" s="10"/>
      <c r="C478" s="5"/>
      <c r="D478" s="8"/>
      <c r="E478" s="114"/>
      <c r="F478" s="114"/>
      <c r="G478" s="106"/>
    </row>
    <row r="479" spans="2:7" ht="15">
      <c r="B479" s="49">
        <v>4</v>
      </c>
      <c r="C479" s="55" t="s">
        <v>55</v>
      </c>
      <c r="D479" s="7"/>
      <c r="E479" s="115"/>
      <c r="F479" s="115"/>
      <c r="G479" s="116"/>
    </row>
    <row r="480" spans="2:7" ht="15">
      <c r="B480" s="13">
        <v>4.1</v>
      </c>
      <c r="C480" s="89" t="s">
        <v>111</v>
      </c>
      <c r="D480" s="90" t="s">
        <v>0</v>
      </c>
      <c r="E480" s="105">
        <v>15.2</v>
      </c>
      <c r="F480" s="105">
        <v>19835</v>
      </c>
      <c r="G480" s="106">
        <f>+E480*F480</f>
        <v>301492</v>
      </c>
    </row>
    <row r="481" spans="2:7" ht="15">
      <c r="B481" s="13">
        <v>4.2</v>
      </c>
      <c r="C481" s="91" t="s">
        <v>112</v>
      </c>
      <c r="D481" s="92" t="s">
        <v>0</v>
      </c>
      <c r="E481" s="120">
        <v>11.8</v>
      </c>
      <c r="F481" s="120">
        <v>68078</v>
      </c>
      <c r="G481" s="106">
        <f>+E481*F481</f>
        <v>803320.4</v>
      </c>
    </row>
    <row r="482" spans="2:7" ht="15">
      <c r="B482" s="13">
        <v>4.3</v>
      </c>
      <c r="C482" s="4" t="s">
        <v>113</v>
      </c>
      <c r="D482" s="6" t="s">
        <v>1</v>
      </c>
      <c r="E482" s="105">
        <v>10.9</v>
      </c>
      <c r="F482" s="105">
        <v>13280</v>
      </c>
      <c r="G482" s="106">
        <f>+E482*F482</f>
        <v>144752</v>
      </c>
    </row>
    <row r="483" spans="2:7" ht="24">
      <c r="B483" s="13">
        <v>4.4</v>
      </c>
      <c r="C483" s="4" t="s">
        <v>114</v>
      </c>
      <c r="D483" s="6" t="s">
        <v>0</v>
      </c>
      <c r="E483" s="105">
        <v>3.5</v>
      </c>
      <c r="F483" s="105">
        <v>45290</v>
      </c>
      <c r="G483" s="106">
        <f>+E483*F483</f>
        <v>158515</v>
      </c>
    </row>
    <row r="484" spans="2:7" ht="15">
      <c r="B484" s="12"/>
      <c r="C484" s="5"/>
      <c r="D484" s="8"/>
      <c r="E484" s="114"/>
      <c r="F484" s="114"/>
      <c r="G484" s="121"/>
    </row>
    <row r="485" spans="2:7" ht="15">
      <c r="B485" s="49">
        <v>5</v>
      </c>
      <c r="C485" s="82" t="s">
        <v>41</v>
      </c>
      <c r="D485" s="50"/>
      <c r="E485" s="111"/>
      <c r="F485" s="122"/>
      <c r="G485" s="123"/>
    </row>
    <row r="486" spans="2:7" ht="15">
      <c r="B486" s="49">
        <v>5.1</v>
      </c>
      <c r="C486" s="82" t="s">
        <v>115</v>
      </c>
      <c r="D486" s="50" t="s">
        <v>2</v>
      </c>
      <c r="E486" s="111">
        <v>1</v>
      </c>
      <c r="F486" s="122">
        <v>1059648</v>
      </c>
      <c r="G486" s="123">
        <f>+F486*E486</f>
        <v>1059648</v>
      </c>
    </row>
    <row r="487" spans="2:7" ht="15">
      <c r="B487" s="49">
        <v>5.2</v>
      </c>
      <c r="C487" s="82" t="s">
        <v>116</v>
      </c>
      <c r="D487" s="50" t="s">
        <v>2</v>
      </c>
      <c r="E487" s="111">
        <v>1</v>
      </c>
      <c r="F487" s="122">
        <v>292770</v>
      </c>
      <c r="G487" s="123">
        <f>+F487*E487</f>
        <v>292770</v>
      </c>
    </row>
    <row r="488" spans="2:7" ht="24">
      <c r="B488" s="49">
        <v>5.3</v>
      </c>
      <c r="C488" s="81" t="s">
        <v>90</v>
      </c>
      <c r="D488" s="96" t="s">
        <v>1</v>
      </c>
      <c r="E488" s="80">
        <v>14</v>
      </c>
      <c r="F488" s="80">
        <v>17960</v>
      </c>
      <c r="G488" s="123">
        <f>+F488*E488</f>
        <v>251440</v>
      </c>
    </row>
    <row r="489" spans="2:7" ht="15">
      <c r="B489" s="49">
        <v>5.4</v>
      </c>
      <c r="C489" s="82" t="s">
        <v>117</v>
      </c>
      <c r="D489" s="50" t="s">
        <v>2</v>
      </c>
      <c r="E489" s="111">
        <v>4</v>
      </c>
      <c r="F489" s="122">
        <v>122770</v>
      </c>
      <c r="G489" s="123">
        <f>+F489*E489</f>
        <v>491080</v>
      </c>
    </row>
    <row r="490" spans="2:7" ht="15">
      <c r="B490" s="49">
        <v>5.5</v>
      </c>
      <c r="C490" s="82" t="s">
        <v>118</v>
      </c>
      <c r="D490" s="50" t="s">
        <v>2</v>
      </c>
      <c r="E490" s="111">
        <v>6</v>
      </c>
      <c r="F490" s="122">
        <v>129450</v>
      </c>
      <c r="G490" s="123">
        <f>+F490*E490</f>
        <v>776700</v>
      </c>
    </row>
    <row r="491" spans="2:7" ht="15">
      <c r="B491" s="12"/>
      <c r="C491" s="5"/>
      <c r="D491" s="8"/>
      <c r="E491" s="114"/>
      <c r="F491" s="114"/>
      <c r="G491" s="121"/>
    </row>
    <row r="492" spans="2:7" ht="15">
      <c r="B492" s="49">
        <v>6</v>
      </c>
      <c r="C492" s="56" t="s">
        <v>30</v>
      </c>
      <c r="D492" s="50"/>
      <c r="E492" s="111"/>
      <c r="F492" s="122"/>
      <c r="G492" s="123"/>
    </row>
    <row r="493" spans="2:7" ht="24">
      <c r="B493" s="49">
        <v>6.1</v>
      </c>
      <c r="C493" s="56" t="s">
        <v>119</v>
      </c>
      <c r="D493" s="50" t="s">
        <v>0</v>
      </c>
      <c r="E493" s="111">
        <v>4.6</v>
      </c>
      <c r="F493" s="122">
        <v>232895</v>
      </c>
      <c r="G493" s="123">
        <f>+F493*E493</f>
        <v>1071317</v>
      </c>
    </row>
    <row r="494" spans="2:7" ht="24">
      <c r="B494" s="49">
        <v>6.2</v>
      </c>
      <c r="C494" s="56" t="s">
        <v>121</v>
      </c>
      <c r="D494" s="50" t="s">
        <v>0</v>
      </c>
      <c r="E494" s="111">
        <v>4.8</v>
      </c>
      <c r="F494" s="122">
        <v>148896</v>
      </c>
      <c r="G494" s="123">
        <f>+F494*E494</f>
        <v>714700.7999999999</v>
      </c>
    </row>
    <row r="495" spans="2:7" ht="24">
      <c r="B495" s="49">
        <v>6.3</v>
      </c>
      <c r="C495" s="56" t="s">
        <v>99</v>
      </c>
      <c r="D495" s="50" t="s">
        <v>0</v>
      </c>
      <c r="E495" s="52">
        <v>4.8</v>
      </c>
      <c r="F495" s="57">
        <v>91051</v>
      </c>
      <c r="G495" s="123">
        <f>+F495*E495</f>
        <v>437044.8</v>
      </c>
    </row>
    <row r="496" spans="2:7" ht="15">
      <c r="B496" s="58"/>
      <c r="C496" s="50"/>
      <c r="D496" s="50"/>
      <c r="E496" s="111"/>
      <c r="F496" s="122"/>
      <c r="G496" s="123"/>
    </row>
    <row r="497" spans="2:7" ht="15">
      <c r="B497" s="49">
        <v>7</v>
      </c>
      <c r="C497" s="54" t="s">
        <v>123</v>
      </c>
      <c r="D497" s="50"/>
      <c r="E497" s="111"/>
      <c r="F497" s="111"/>
      <c r="G497" s="123"/>
    </row>
    <row r="498" spans="2:7" ht="24">
      <c r="B498" s="49">
        <v>7.1</v>
      </c>
      <c r="C498" s="54" t="s">
        <v>124</v>
      </c>
      <c r="D498" s="50" t="s">
        <v>0</v>
      </c>
      <c r="E498" s="111">
        <v>12.8</v>
      </c>
      <c r="F498" s="111">
        <v>38030</v>
      </c>
      <c r="G498" s="123">
        <f>+F498*E498</f>
        <v>486784</v>
      </c>
    </row>
    <row r="499" spans="2:7" ht="15">
      <c r="B499" s="49"/>
      <c r="C499" s="50"/>
      <c r="D499" s="50"/>
      <c r="E499" s="111"/>
      <c r="F499" s="122"/>
      <c r="G499" s="123"/>
    </row>
    <row r="500" spans="2:7" ht="15">
      <c r="B500" s="49">
        <v>8</v>
      </c>
      <c r="C500" s="82" t="s">
        <v>60</v>
      </c>
      <c r="D500" s="50"/>
      <c r="E500" s="111"/>
      <c r="F500" s="147"/>
      <c r="G500" s="123"/>
    </row>
    <row r="501" spans="2:7" ht="24">
      <c r="B501" s="12">
        <v>8.1</v>
      </c>
      <c r="C501" s="91" t="s">
        <v>125</v>
      </c>
      <c r="D501" s="50" t="s">
        <v>2</v>
      </c>
      <c r="E501" s="125">
        <v>1</v>
      </c>
      <c r="F501" s="126">
        <v>12798</v>
      </c>
      <c r="G501" s="121">
        <f>+E501*F501</f>
        <v>12798</v>
      </c>
    </row>
    <row r="502" spans="2:7" ht="15">
      <c r="B502" s="49">
        <v>8.2</v>
      </c>
      <c r="C502" s="93" t="s">
        <v>126</v>
      </c>
      <c r="D502" s="50" t="s">
        <v>2</v>
      </c>
      <c r="E502" s="127">
        <v>1</v>
      </c>
      <c r="F502" s="128">
        <v>225265</v>
      </c>
      <c r="G502" s="121">
        <f>+E502*F502</f>
        <v>225265</v>
      </c>
    </row>
    <row r="503" spans="2:7" ht="15">
      <c r="B503" s="49">
        <v>8.3</v>
      </c>
      <c r="C503" s="93" t="s">
        <v>127</v>
      </c>
      <c r="D503" s="92" t="s">
        <v>128</v>
      </c>
      <c r="E503" s="127">
        <v>1</v>
      </c>
      <c r="F503" s="129">
        <v>55594</v>
      </c>
      <c r="G503" s="121">
        <f>+E503*F503</f>
        <v>55594</v>
      </c>
    </row>
    <row r="504" spans="2:7" ht="24">
      <c r="B504" s="49">
        <v>8.4</v>
      </c>
      <c r="C504" s="93" t="s">
        <v>144</v>
      </c>
      <c r="D504" s="92" t="s">
        <v>2</v>
      </c>
      <c r="E504" s="127">
        <v>1</v>
      </c>
      <c r="F504" s="129">
        <v>279870</v>
      </c>
      <c r="G504" s="121">
        <f>+E504*F504</f>
        <v>279870</v>
      </c>
    </row>
    <row r="505" spans="2:7" ht="15">
      <c r="B505" s="49"/>
      <c r="C505" s="81"/>
      <c r="D505" s="92"/>
      <c r="E505" s="131"/>
      <c r="F505" s="130"/>
      <c r="G505" s="123"/>
    </row>
    <row r="506" spans="2:7" ht="15">
      <c r="B506" s="49">
        <v>9</v>
      </c>
      <c r="C506" s="54" t="s">
        <v>10</v>
      </c>
      <c r="D506" s="50"/>
      <c r="E506" s="111"/>
      <c r="F506" s="111"/>
      <c r="G506" s="124"/>
    </row>
    <row r="507" spans="2:7" ht="24">
      <c r="B507" s="59">
        <v>9.1</v>
      </c>
      <c r="C507" s="29" t="s">
        <v>129</v>
      </c>
      <c r="D507" s="60" t="s">
        <v>0</v>
      </c>
      <c r="E507" s="111">
        <v>29.9</v>
      </c>
      <c r="F507" s="111">
        <v>8920</v>
      </c>
      <c r="G507" s="124">
        <f>+E507*F507</f>
        <v>266708</v>
      </c>
    </row>
    <row r="508" spans="2:7" ht="24">
      <c r="B508" s="59">
        <v>9.2</v>
      </c>
      <c r="C508" s="29" t="s">
        <v>130</v>
      </c>
      <c r="D508" s="60" t="s">
        <v>0</v>
      </c>
      <c r="E508" s="111">
        <v>7.6</v>
      </c>
      <c r="F508" s="111">
        <v>8460</v>
      </c>
      <c r="G508" s="124">
        <f>+E508*F508</f>
        <v>64296</v>
      </c>
    </row>
    <row r="509" spans="2:7" ht="15">
      <c r="B509" s="59">
        <v>9.3</v>
      </c>
      <c r="C509" s="29" t="s">
        <v>18</v>
      </c>
      <c r="D509" s="60" t="s">
        <v>0</v>
      </c>
      <c r="E509" s="52">
        <v>29.9</v>
      </c>
      <c r="F509" s="52">
        <v>10670</v>
      </c>
      <c r="G509" s="124">
        <f>+E509*F509</f>
        <v>319033</v>
      </c>
    </row>
    <row r="510" spans="2:7" ht="24">
      <c r="B510" s="59">
        <v>9.4</v>
      </c>
      <c r="C510" s="29" t="s">
        <v>148</v>
      </c>
      <c r="D510" s="60" t="s">
        <v>1</v>
      </c>
      <c r="E510" s="52">
        <v>16.1</v>
      </c>
      <c r="F510" s="52">
        <v>15017</v>
      </c>
      <c r="G510" s="124">
        <f>+E510*F510</f>
        <v>241773.7</v>
      </c>
    </row>
    <row r="511" spans="2:7" ht="15">
      <c r="B511" s="59"/>
      <c r="C511" s="9"/>
      <c r="D511" s="132"/>
      <c r="E511" s="133"/>
      <c r="F511" s="114"/>
      <c r="G511" s="124"/>
    </row>
    <row r="512" spans="2:7" ht="15">
      <c r="B512" s="59">
        <v>10</v>
      </c>
      <c r="C512" s="9" t="s">
        <v>40</v>
      </c>
      <c r="D512" s="132"/>
      <c r="E512" s="133"/>
      <c r="F512" s="114"/>
      <c r="G512" s="124"/>
    </row>
    <row r="513" spans="2:7" ht="24">
      <c r="B513" s="59">
        <v>10.1</v>
      </c>
      <c r="C513" s="9" t="s">
        <v>131</v>
      </c>
      <c r="D513" s="132" t="s">
        <v>0</v>
      </c>
      <c r="E513" s="114">
        <v>15.2</v>
      </c>
      <c r="F513" s="114">
        <v>59440</v>
      </c>
      <c r="G513" s="124">
        <f>+F513*E513</f>
        <v>903488</v>
      </c>
    </row>
    <row r="514" spans="2:7" ht="15">
      <c r="B514" s="16"/>
      <c r="C514" s="66"/>
      <c r="D514" s="67"/>
      <c r="E514" s="68"/>
      <c r="F514" s="134"/>
      <c r="G514" s="121"/>
    </row>
    <row r="515" spans="2:7" ht="15">
      <c r="B515" s="13">
        <v>11</v>
      </c>
      <c r="C515" s="66" t="s">
        <v>132</v>
      </c>
      <c r="D515" s="67"/>
      <c r="E515" s="68"/>
      <c r="F515" s="134"/>
      <c r="G515" s="121"/>
    </row>
    <row r="516" spans="2:7" ht="15">
      <c r="B516" s="13">
        <v>11.1</v>
      </c>
      <c r="C516" s="66" t="s">
        <v>133</v>
      </c>
      <c r="D516" s="67" t="s">
        <v>0</v>
      </c>
      <c r="E516" s="114">
        <v>4.8</v>
      </c>
      <c r="F516" s="114">
        <v>34600</v>
      </c>
      <c r="G516" s="124">
        <f>+F516*E516</f>
        <v>166080</v>
      </c>
    </row>
    <row r="517" spans="2:7" ht="15">
      <c r="B517" s="16"/>
      <c r="C517" s="162"/>
      <c r="D517" s="67"/>
      <c r="E517" s="68"/>
      <c r="F517" s="134"/>
      <c r="G517" s="121"/>
    </row>
    <row r="518" spans="2:7" ht="24">
      <c r="B518" s="151" t="s">
        <v>164</v>
      </c>
      <c r="C518" s="159" t="s">
        <v>165</v>
      </c>
      <c r="D518" s="153"/>
      <c r="E518" s="160"/>
      <c r="F518" s="160"/>
      <c r="G518" s="161"/>
    </row>
    <row r="519" spans="2:7" ht="15">
      <c r="B519" s="62">
        <v>1</v>
      </c>
      <c r="C519" s="63" t="s">
        <v>13</v>
      </c>
      <c r="D519" s="26"/>
      <c r="E519" s="103"/>
      <c r="F519" s="103"/>
      <c r="G519" s="104"/>
    </row>
    <row r="520" spans="2:7" ht="36">
      <c r="B520" s="10">
        <v>1.1</v>
      </c>
      <c r="C520" s="100" t="s">
        <v>105</v>
      </c>
      <c r="D520" s="90" t="s">
        <v>0</v>
      </c>
      <c r="E520" s="105">
        <v>29.5</v>
      </c>
      <c r="F520" s="105">
        <v>12850</v>
      </c>
      <c r="G520" s="106">
        <f aca="true" t="shared" si="8" ref="G520:G527">+E520*F520</f>
        <v>379075</v>
      </c>
    </row>
    <row r="521" spans="2:7" ht="15">
      <c r="B521" s="107">
        <v>1.2</v>
      </c>
      <c r="C521" s="108" t="s">
        <v>106</v>
      </c>
      <c r="D521" s="109" t="s">
        <v>0</v>
      </c>
      <c r="E521" s="110">
        <v>2.3</v>
      </c>
      <c r="F521" s="110">
        <v>6608</v>
      </c>
      <c r="G521" s="106">
        <f t="shared" si="8"/>
        <v>15198.4</v>
      </c>
    </row>
    <row r="522" spans="2:7" ht="15">
      <c r="B522" s="10">
        <v>1.3</v>
      </c>
      <c r="C522" s="63" t="s">
        <v>39</v>
      </c>
      <c r="D522" s="77" t="s">
        <v>0</v>
      </c>
      <c r="E522" s="112">
        <v>29.5</v>
      </c>
      <c r="F522" s="113">
        <v>7370</v>
      </c>
      <c r="G522" s="106">
        <f t="shared" si="8"/>
        <v>217415</v>
      </c>
    </row>
    <row r="523" spans="2:7" ht="15">
      <c r="B523" s="10">
        <v>1.4</v>
      </c>
      <c r="C523" s="5" t="s">
        <v>107</v>
      </c>
      <c r="D523" s="8" t="s">
        <v>0</v>
      </c>
      <c r="E523" s="114">
        <v>12.4</v>
      </c>
      <c r="F523" s="114">
        <v>11584</v>
      </c>
      <c r="G523" s="106">
        <f t="shared" si="8"/>
        <v>143641.6</v>
      </c>
    </row>
    <row r="524" spans="2:7" ht="15">
      <c r="B524" s="10">
        <v>1.5</v>
      </c>
      <c r="C524" s="5" t="s">
        <v>140</v>
      </c>
      <c r="D524" s="50" t="s">
        <v>2</v>
      </c>
      <c r="E524" s="114">
        <v>6</v>
      </c>
      <c r="F524" s="114">
        <v>6320</v>
      </c>
      <c r="G524" s="106">
        <f t="shared" si="8"/>
        <v>37920</v>
      </c>
    </row>
    <row r="525" spans="2:7" ht="15">
      <c r="B525" s="10">
        <v>1.6</v>
      </c>
      <c r="C525" s="5" t="s">
        <v>38</v>
      </c>
      <c r="D525" s="50" t="s">
        <v>2</v>
      </c>
      <c r="E525" s="114">
        <v>3</v>
      </c>
      <c r="F525" s="114">
        <v>46140</v>
      </c>
      <c r="G525" s="106">
        <f t="shared" si="8"/>
        <v>138420</v>
      </c>
    </row>
    <row r="526" spans="2:7" ht="15">
      <c r="B526" s="10">
        <v>1.7</v>
      </c>
      <c r="C526" s="5" t="s">
        <v>109</v>
      </c>
      <c r="D526" s="50" t="s">
        <v>2</v>
      </c>
      <c r="E526" s="114">
        <v>1</v>
      </c>
      <c r="F526" s="114">
        <v>20460</v>
      </c>
      <c r="G526" s="106">
        <f t="shared" si="8"/>
        <v>20460</v>
      </c>
    </row>
    <row r="527" spans="2:7" ht="24">
      <c r="B527" s="183">
        <v>1.8</v>
      </c>
      <c r="C527" s="5" t="s">
        <v>142</v>
      </c>
      <c r="D527" s="50" t="s">
        <v>0</v>
      </c>
      <c r="E527" s="114">
        <v>8.5</v>
      </c>
      <c r="F527" s="114">
        <v>7588</v>
      </c>
      <c r="G527" s="106">
        <f t="shared" si="8"/>
        <v>64498</v>
      </c>
    </row>
    <row r="528" spans="2:7" ht="15">
      <c r="B528" s="10"/>
      <c r="C528" s="5"/>
      <c r="D528" s="8"/>
      <c r="E528" s="114"/>
      <c r="F528" s="114"/>
      <c r="G528" s="106"/>
    </row>
    <row r="529" spans="2:7" ht="15">
      <c r="B529" s="10">
        <v>2</v>
      </c>
      <c r="C529" s="5" t="s">
        <v>28</v>
      </c>
      <c r="D529" s="8"/>
      <c r="E529" s="114"/>
      <c r="F529" s="114"/>
      <c r="G529" s="106"/>
    </row>
    <row r="530" spans="2:7" ht="24">
      <c r="B530" s="10">
        <v>2.1</v>
      </c>
      <c r="C530" s="5" t="s">
        <v>110</v>
      </c>
      <c r="D530" s="8" t="s">
        <v>0</v>
      </c>
      <c r="E530" s="114">
        <v>2.2</v>
      </c>
      <c r="F530" s="114">
        <v>32020</v>
      </c>
      <c r="G530" s="106">
        <f>+E530*F530</f>
        <v>70444</v>
      </c>
    </row>
    <row r="531" spans="2:7" ht="36">
      <c r="B531" s="10">
        <v>2.2</v>
      </c>
      <c r="C531" s="5" t="s">
        <v>141</v>
      </c>
      <c r="D531" s="8" t="s">
        <v>1</v>
      </c>
      <c r="E531" s="114">
        <v>0.8</v>
      </c>
      <c r="F531" s="114">
        <v>231435</v>
      </c>
      <c r="G531" s="106">
        <f>+E531*F531</f>
        <v>185148</v>
      </c>
    </row>
    <row r="532" spans="2:7" ht="15">
      <c r="B532" s="10"/>
      <c r="C532" s="5"/>
      <c r="D532" s="8"/>
      <c r="E532" s="114"/>
      <c r="F532" s="114"/>
      <c r="G532" s="106"/>
    </row>
    <row r="533" spans="2:7" ht="15">
      <c r="B533" s="49">
        <v>3</v>
      </c>
      <c r="C533" s="55" t="s">
        <v>9</v>
      </c>
      <c r="D533" s="7"/>
      <c r="E533" s="115"/>
      <c r="F533" s="115"/>
      <c r="G533" s="116"/>
    </row>
    <row r="534" spans="2:7" ht="24">
      <c r="B534" s="12">
        <v>3.1</v>
      </c>
      <c r="C534" s="5" t="s">
        <v>14</v>
      </c>
      <c r="D534" s="8" t="s">
        <v>0</v>
      </c>
      <c r="E534" s="114">
        <v>4.6</v>
      </c>
      <c r="F534" s="114">
        <v>17870</v>
      </c>
      <c r="G534" s="106">
        <f>+E534*F534</f>
        <v>82202</v>
      </c>
    </row>
    <row r="535" spans="2:7" ht="15">
      <c r="B535" s="11"/>
      <c r="C535" s="2"/>
      <c r="D535" s="2"/>
      <c r="E535" s="117"/>
      <c r="F535" s="118"/>
      <c r="G535" s="119"/>
    </row>
    <row r="536" spans="2:7" ht="15">
      <c r="B536" s="49">
        <v>4</v>
      </c>
      <c r="C536" s="55" t="s">
        <v>55</v>
      </c>
      <c r="D536" s="7"/>
      <c r="E536" s="115"/>
      <c r="F536" s="115"/>
      <c r="G536" s="116"/>
    </row>
    <row r="537" spans="2:7" ht="15">
      <c r="B537" s="13">
        <v>4.1</v>
      </c>
      <c r="C537" s="89" t="s">
        <v>111</v>
      </c>
      <c r="D537" s="90" t="s">
        <v>0</v>
      </c>
      <c r="E537" s="105">
        <v>29.5</v>
      </c>
      <c r="F537" s="105">
        <v>19835</v>
      </c>
      <c r="G537" s="106">
        <f>+E537*F537</f>
        <v>585132.5</v>
      </c>
    </row>
    <row r="538" spans="2:7" ht="15">
      <c r="B538" s="13">
        <v>4.2</v>
      </c>
      <c r="C538" s="91" t="s">
        <v>112</v>
      </c>
      <c r="D538" s="92" t="s">
        <v>0</v>
      </c>
      <c r="E538" s="120">
        <v>27.4</v>
      </c>
      <c r="F538" s="120">
        <v>68078</v>
      </c>
      <c r="G538" s="106">
        <f>+E538*F538</f>
        <v>1865337.2</v>
      </c>
    </row>
    <row r="539" spans="2:7" ht="15">
      <c r="B539" s="13">
        <v>4.3</v>
      </c>
      <c r="C539" s="4" t="s">
        <v>113</v>
      </c>
      <c r="D539" s="6" t="s">
        <v>1</v>
      </c>
      <c r="E539" s="105">
        <v>21.5</v>
      </c>
      <c r="F539" s="105">
        <v>13280</v>
      </c>
      <c r="G539" s="106">
        <f>+E539*F539</f>
        <v>285520</v>
      </c>
    </row>
    <row r="540" spans="2:7" ht="24">
      <c r="B540" s="13">
        <v>4.4</v>
      </c>
      <c r="C540" s="4" t="s">
        <v>114</v>
      </c>
      <c r="D540" s="6" t="s">
        <v>0</v>
      </c>
      <c r="E540" s="105">
        <v>2.2</v>
      </c>
      <c r="F540" s="105">
        <v>45290</v>
      </c>
      <c r="G540" s="106">
        <f>+E540*F540</f>
        <v>99638.00000000001</v>
      </c>
    </row>
    <row r="541" spans="2:7" ht="15">
      <c r="B541" s="12"/>
      <c r="C541" s="5"/>
      <c r="D541" s="8"/>
      <c r="E541" s="114"/>
      <c r="F541" s="114"/>
      <c r="G541" s="121"/>
    </row>
    <row r="542" spans="2:7" ht="15">
      <c r="B542" s="49">
        <v>5</v>
      </c>
      <c r="C542" s="82" t="s">
        <v>41</v>
      </c>
      <c r="D542" s="50"/>
      <c r="E542" s="111"/>
      <c r="F542" s="122"/>
      <c r="G542" s="123"/>
    </row>
    <row r="543" spans="2:7" ht="15">
      <c r="B543" s="49">
        <v>5.1</v>
      </c>
      <c r="C543" s="82" t="s">
        <v>115</v>
      </c>
      <c r="D543" s="50" t="s">
        <v>2</v>
      </c>
      <c r="E543" s="111">
        <v>1</v>
      </c>
      <c r="F543" s="122">
        <v>1059648</v>
      </c>
      <c r="G543" s="123">
        <f>+F543*E543</f>
        <v>1059648</v>
      </c>
    </row>
    <row r="544" spans="2:7" ht="15">
      <c r="B544" s="49">
        <v>5.2</v>
      </c>
      <c r="C544" s="82" t="s">
        <v>116</v>
      </c>
      <c r="D544" s="50" t="s">
        <v>2</v>
      </c>
      <c r="E544" s="111">
        <v>1</v>
      </c>
      <c r="F544" s="122">
        <v>292770</v>
      </c>
      <c r="G544" s="123">
        <f>+F544*E544</f>
        <v>292770</v>
      </c>
    </row>
    <row r="545" spans="2:7" ht="24">
      <c r="B545" s="49">
        <v>5.3</v>
      </c>
      <c r="C545" s="81" t="s">
        <v>90</v>
      </c>
      <c r="D545" s="96" t="s">
        <v>1</v>
      </c>
      <c r="E545" s="80">
        <v>14</v>
      </c>
      <c r="F545" s="80">
        <v>17960</v>
      </c>
      <c r="G545" s="123">
        <f>+F545*E545</f>
        <v>251440</v>
      </c>
    </row>
    <row r="546" spans="2:7" ht="15">
      <c r="B546" s="49">
        <v>5.4</v>
      </c>
      <c r="C546" s="82" t="s">
        <v>117</v>
      </c>
      <c r="D546" s="50" t="s">
        <v>2</v>
      </c>
      <c r="E546" s="111">
        <v>8</v>
      </c>
      <c r="F546" s="122">
        <v>122770</v>
      </c>
      <c r="G546" s="123">
        <f>+F546*E546</f>
        <v>982160</v>
      </c>
    </row>
    <row r="547" spans="2:7" ht="15">
      <c r="B547" s="49">
        <v>5.5</v>
      </c>
      <c r="C547" s="82" t="s">
        <v>118</v>
      </c>
      <c r="D547" s="50" t="s">
        <v>2</v>
      </c>
      <c r="E547" s="111">
        <v>10</v>
      </c>
      <c r="F547" s="122">
        <v>129450</v>
      </c>
      <c r="G547" s="123">
        <f>+F547*E547</f>
        <v>1294500</v>
      </c>
    </row>
    <row r="548" spans="2:7" ht="15">
      <c r="B548" s="12"/>
      <c r="C548" s="5"/>
      <c r="D548" s="8"/>
      <c r="E548" s="114"/>
      <c r="F548" s="114"/>
      <c r="G548" s="121"/>
    </row>
    <row r="549" spans="2:7" ht="15">
      <c r="B549" s="49">
        <v>6</v>
      </c>
      <c r="C549" s="56" t="s">
        <v>30</v>
      </c>
      <c r="D549" s="50"/>
      <c r="E549" s="111"/>
      <c r="F549" s="122"/>
      <c r="G549" s="123"/>
    </row>
    <row r="550" spans="2:7" ht="24">
      <c r="B550" s="49">
        <v>6.1</v>
      </c>
      <c r="C550" s="56" t="s">
        <v>119</v>
      </c>
      <c r="D550" s="50" t="s">
        <v>0</v>
      </c>
      <c r="E550" s="111">
        <v>6.9</v>
      </c>
      <c r="F550" s="122">
        <v>232895</v>
      </c>
      <c r="G550" s="123">
        <f>+F550*E550</f>
        <v>1606975.5</v>
      </c>
    </row>
    <row r="551" spans="2:7" ht="24">
      <c r="B551" s="49">
        <v>6.2</v>
      </c>
      <c r="C551" s="56" t="s">
        <v>121</v>
      </c>
      <c r="D551" s="50" t="s">
        <v>0</v>
      </c>
      <c r="E551" s="111">
        <v>12.4</v>
      </c>
      <c r="F551" s="122">
        <v>148896</v>
      </c>
      <c r="G551" s="123">
        <f>+F551*E551</f>
        <v>1846310.4000000001</v>
      </c>
    </row>
    <row r="552" spans="2:7" ht="24">
      <c r="B552" s="49">
        <v>6.3</v>
      </c>
      <c r="C552" s="56" t="s">
        <v>99</v>
      </c>
      <c r="D552" s="50" t="s">
        <v>0</v>
      </c>
      <c r="E552" s="52">
        <v>12.4</v>
      </c>
      <c r="F552" s="57">
        <v>91051</v>
      </c>
      <c r="G552" s="123">
        <f>+F552*E552</f>
        <v>1129032.4000000001</v>
      </c>
    </row>
    <row r="553" spans="2:7" ht="15">
      <c r="B553" s="58"/>
      <c r="C553" s="50"/>
      <c r="D553" s="50"/>
      <c r="E553" s="111"/>
      <c r="F553" s="122"/>
      <c r="G553" s="123"/>
    </row>
    <row r="554" spans="2:7" ht="15">
      <c r="B554" s="49">
        <v>7</v>
      </c>
      <c r="C554" s="54" t="s">
        <v>123</v>
      </c>
      <c r="D554" s="50"/>
      <c r="E554" s="111"/>
      <c r="F554" s="111"/>
      <c r="G554" s="123"/>
    </row>
    <row r="555" spans="2:7" ht="24">
      <c r="B555" s="49">
        <v>7.1</v>
      </c>
      <c r="C555" s="54" t="s">
        <v>124</v>
      </c>
      <c r="D555" s="50" t="s">
        <v>0</v>
      </c>
      <c r="E555" s="111">
        <v>8.6</v>
      </c>
      <c r="F555" s="111">
        <v>38030</v>
      </c>
      <c r="G555" s="123">
        <f>+F555*E555</f>
        <v>327058</v>
      </c>
    </row>
    <row r="556" spans="2:7" ht="15">
      <c r="B556" s="49"/>
      <c r="C556" s="50"/>
      <c r="D556" s="50"/>
      <c r="E556" s="111"/>
      <c r="F556" s="122"/>
      <c r="G556" s="123"/>
    </row>
    <row r="557" spans="2:7" ht="15">
      <c r="B557" s="49">
        <v>8</v>
      </c>
      <c r="C557" s="82" t="s">
        <v>60</v>
      </c>
      <c r="D557" s="50"/>
      <c r="E557" s="111"/>
      <c r="F557" s="147"/>
      <c r="G557" s="123"/>
    </row>
    <row r="558" spans="2:7" ht="24">
      <c r="B558" s="12">
        <v>8.1</v>
      </c>
      <c r="C558" s="91" t="s">
        <v>125</v>
      </c>
      <c r="D558" s="50" t="s">
        <v>2</v>
      </c>
      <c r="E558" s="125">
        <v>1</v>
      </c>
      <c r="F558" s="126">
        <v>12798</v>
      </c>
      <c r="G558" s="121">
        <f>+E558*F558</f>
        <v>12798</v>
      </c>
    </row>
    <row r="559" spans="2:7" ht="15">
      <c r="B559" s="49">
        <v>8.2</v>
      </c>
      <c r="C559" s="93" t="s">
        <v>126</v>
      </c>
      <c r="D559" s="50" t="s">
        <v>2</v>
      </c>
      <c r="E559" s="127">
        <v>1</v>
      </c>
      <c r="F559" s="128">
        <v>225265</v>
      </c>
      <c r="G559" s="121">
        <f>+E559*F559</f>
        <v>225265</v>
      </c>
    </row>
    <row r="560" spans="2:7" ht="15">
      <c r="B560" s="49">
        <v>8.3</v>
      </c>
      <c r="C560" s="93" t="s">
        <v>127</v>
      </c>
      <c r="D560" s="92" t="s">
        <v>128</v>
      </c>
      <c r="E560" s="127">
        <v>1</v>
      </c>
      <c r="F560" s="129">
        <v>55594</v>
      </c>
      <c r="G560" s="121">
        <f>+E560*F560</f>
        <v>55594</v>
      </c>
    </row>
    <row r="561" spans="2:7" ht="15">
      <c r="B561" s="49"/>
      <c r="C561" s="81"/>
      <c r="D561" s="92"/>
      <c r="E561" s="131"/>
      <c r="F561" s="130"/>
      <c r="G561" s="123"/>
    </row>
    <row r="562" spans="2:7" ht="15">
      <c r="B562" s="49">
        <v>9</v>
      </c>
      <c r="C562" s="54" t="s">
        <v>10</v>
      </c>
      <c r="D562" s="50"/>
      <c r="E562" s="111"/>
      <c r="F562" s="111"/>
      <c r="G562" s="124"/>
    </row>
    <row r="563" spans="2:7" ht="24">
      <c r="B563" s="59">
        <v>9.1</v>
      </c>
      <c r="C563" s="29" t="s">
        <v>129</v>
      </c>
      <c r="D563" s="60" t="s">
        <v>0</v>
      </c>
      <c r="E563" s="111">
        <v>21.9</v>
      </c>
      <c r="F563" s="111">
        <v>8920</v>
      </c>
      <c r="G563" s="124">
        <f>+E563*F563</f>
        <v>195348</v>
      </c>
    </row>
    <row r="564" spans="2:7" ht="24">
      <c r="B564" s="59">
        <v>9.2</v>
      </c>
      <c r="C564" s="29" t="s">
        <v>130</v>
      </c>
      <c r="D564" s="60" t="s">
        <v>0</v>
      </c>
      <c r="E564" s="111">
        <v>96.5</v>
      </c>
      <c r="F564" s="111">
        <v>8460</v>
      </c>
      <c r="G564" s="124">
        <f>+E564*F564</f>
        <v>816390</v>
      </c>
    </row>
    <row r="565" spans="2:7" ht="15">
      <c r="B565" s="59">
        <v>9.3</v>
      </c>
      <c r="C565" s="29" t="s">
        <v>18</v>
      </c>
      <c r="D565" s="60" t="s">
        <v>0</v>
      </c>
      <c r="E565" s="52">
        <v>96.5</v>
      </c>
      <c r="F565" s="52">
        <v>10670</v>
      </c>
      <c r="G565" s="124">
        <f>+E565*F565</f>
        <v>1029655</v>
      </c>
    </row>
    <row r="566" spans="2:7" ht="15">
      <c r="B566" s="59"/>
      <c r="C566" s="9"/>
      <c r="D566" s="132"/>
      <c r="E566" s="133"/>
      <c r="F566" s="114"/>
      <c r="G566" s="124"/>
    </row>
    <row r="567" spans="2:7" ht="15">
      <c r="B567" s="59">
        <v>10</v>
      </c>
      <c r="C567" s="9" t="s">
        <v>40</v>
      </c>
      <c r="D567" s="132"/>
      <c r="E567" s="133"/>
      <c r="F567" s="114"/>
      <c r="G567" s="124"/>
    </row>
    <row r="568" spans="2:7" ht="24">
      <c r="B568" s="59">
        <v>10.1</v>
      </c>
      <c r="C568" s="9" t="s">
        <v>131</v>
      </c>
      <c r="D568" s="132" t="s">
        <v>0</v>
      </c>
      <c r="E568" s="114">
        <v>29.5</v>
      </c>
      <c r="F568" s="114">
        <v>59440</v>
      </c>
      <c r="G568" s="124">
        <f>+F568*E568</f>
        <v>1753480</v>
      </c>
    </row>
    <row r="569" spans="2:7" ht="15">
      <c r="B569" s="16"/>
      <c r="C569" s="66"/>
      <c r="D569" s="67"/>
      <c r="E569" s="68"/>
      <c r="F569" s="134"/>
      <c r="G569" s="121"/>
    </row>
    <row r="570" spans="2:7" ht="15">
      <c r="B570" s="13">
        <v>11</v>
      </c>
      <c r="C570" s="66" t="s">
        <v>132</v>
      </c>
      <c r="D570" s="67"/>
      <c r="E570" s="68"/>
      <c r="F570" s="134"/>
      <c r="G570" s="121"/>
    </row>
    <row r="571" spans="2:7" ht="15">
      <c r="B571" s="13">
        <v>11.1</v>
      </c>
      <c r="C571" s="66" t="s">
        <v>133</v>
      </c>
      <c r="D571" s="67" t="s">
        <v>0</v>
      </c>
      <c r="E571" s="114">
        <v>12.4</v>
      </c>
      <c r="F571" s="114">
        <v>34600</v>
      </c>
      <c r="G571" s="124">
        <f>+F571*E571</f>
        <v>429040</v>
      </c>
    </row>
    <row r="572" spans="2:7" ht="15">
      <c r="B572" s="16"/>
      <c r="C572" s="66"/>
      <c r="D572" s="67"/>
      <c r="E572" s="68"/>
      <c r="F572" s="134"/>
      <c r="G572" s="121"/>
    </row>
    <row r="573" spans="2:7" ht="15">
      <c r="B573" s="64"/>
      <c r="C573" s="65" t="s">
        <v>33</v>
      </c>
      <c r="D573" s="65"/>
      <c r="E573" s="135"/>
      <c r="F573" s="136"/>
      <c r="G573" s="137">
        <f>ROUND(SUM(G8:G572),0)</f>
        <v>193736105</v>
      </c>
    </row>
    <row r="574" spans="2:7" ht="15.75" thickBot="1">
      <c r="B574" s="20"/>
      <c r="C574" s="21" t="s">
        <v>34</v>
      </c>
      <c r="D574" s="18"/>
      <c r="E574" s="138"/>
      <c r="F574" s="139"/>
      <c r="G574" s="140">
        <f>ROUND((+G573*0.3),0)</f>
        <v>58120832</v>
      </c>
    </row>
    <row r="575" spans="2:7" ht="15.75" thickBot="1">
      <c r="B575" s="168"/>
      <c r="C575" s="163" t="s">
        <v>3</v>
      </c>
      <c r="D575" s="164"/>
      <c r="E575" s="165"/>
      <c r="F575" s="166"/>
      <c r="G575" s="167">
        <f>+G573+G574</f>
        <v>251856937</v>
      </c>
    </row>
    <row r="576" spans="2:7" ht="15.75" thickBot="1">
      <c r="B576" s="173" t="s">
        <v>166</v>
      </c>
      <c r="C576" s="174" t="s">
        <v>20</v>
      </c>
      <c r="D576" s="174"/>
      <c r="E576" s="175"/>
      <c r="F576" s="176"/>
      <c r="G576" s="177"/>
    </row>
    <row r="577" spans="2:9" ht="36">
      <c r="B577" s="169" t="s">
        <v>21</v>
      </c>
      <c r="C577" s="170" t="s">
        <v>134</v>
      </c>
      <c r="D577" s="171" t="s">
        <v>2</v>
      </c>
      <c r="E577" s="135">
        <v>15</v>
      </c>
      <c r="F577" s="172">
        <v>1663010</v>
      </c>
      <c r="G577" s="137">
        <f>F577*E577</f>
        <v>24945150</v>
      </c>
      <c r="I577" s="150"/>
    </row>
    <row r="578" spans="2:9" ht="36">
      <c r="B578" s="12" t="s">
        <v>100</v>
      </c>
      <c r="C578" s="9" t="s">
        <v>95</v>
      </c>
      <c r="D578" s="8" t="s">
        <v>2</v>
      </c>
      <c r="E578" s="37">
        <v>2</v>
      </c>
      <c r="F578" s="30">
        <v>2124600</v>
      </c>
      <c r="G578" s="48">
        <f>F578*E578</f>
        <v>4249200</v>
      </c>
      <c r="I578" s="150"/>
    </row>
    <row r="579" spans="2:7" ht="15">
      <c r="B579" s="23"/>
      <c r="C579" s="24" t="s">
        <v>22</v>
      </c>
      <c r="D579" s="17"/>
      <c r="E579" s="141"/>
      <c r="F579" s="142"/>
      <c r="G579" s="143">
        <f>SUM(G577:G578)</f>
        <v>29194350</v>
      </c>
    </row>
    <row r="580" spans="2:7" ht="15">
      <c r="B580" s="23"/>
      <c r="C580" s="24" t="s">
        <v>23</v>
      </c>
      <c r="D580" s="17"/>
      <c r="E580" s="141"/>
      <c r="F580" s="142"/>
      <c r="G580" s="143">
        <f>ROUND((G579*16%),0)</f>
        <v>4671096</v>
      </c>
    </row>
    <row r="581" spans="2:7" ht="15.75" thickBot="1">
      <c r="B581" s="70"/>
      <c r="C581" s="22" t="s">
        <v>24</v>
      </c>
      <c r="D581" s="25"/>
      <c r="E581" s="144"/>
      <c r="F581" s="145"/>
      <c r="G581" s="146">
        <f>G579+G580</f>
        <v>33865446</v>
      </c>
    </row>
    <row r="582" spans="2:7" ht="15.75" thickBot="1">
      <c r="B582" s="187" t="s">
        <v>25</v>
      </c>
      <c r="C582" s="188"/>
      <c r="D582" s="188"/>
      <c r="E582" s="188"/>
      <c r="F582" s="189"/>
      <c r="G582" s="178">
        <f>G575+G581</f>
        <v>285722383</v>
      </c>
    </row>
    <row r="584" spans="2:7" ht="45" customHeight="1">
      <c r="B584" s="192" t="s">
        <v>135</v>
      </c>
      <c r="C584" s="192"/>
      <c r="D584" s="192"/>
      <c r="E584" s="192"/>
      <c r="F584" s="192"/>
      <c r="G584" s="192"/>
    </row>
    <row r="588" spans="2:7" ht="15">
      <c r="B588" s="186" t="s">
        <v>27</v>
      </c>
      <c r="C588" s="186"/>
      <c r="D588" s="186"/>
      <c r="E588" s="186"/>
      <c r="F588" s="186"/>
      <c r="G588" s="186"/>
    </row>
    <row r="589" spans="2:7" ht="15">
      <c r="B589" s="186" t="s">
        <v>169</v>
      </c>
      <c r="C589" s="186"/>
      <c r="D589" s="186"/>
      <c r="E589" s="186"/>
      <c r="F589" s="186"/>
      <c r="G589" s="186"/>
    </row>
  </sheetData>
  <sheetProtection/>
  <mergeCells count="6">
    <mergeCell ref="B589:G589"/>
    <mergeCell ref="B582:F582"/>
    <mergeCell ref="B2:G2"/>
    <mergeCell ref="B1:G1"/>
    <mergeCell ref="B584:G584"/>
    <mergeCell ref="B588:G588"/>
  </mergeCells>
  <printOptions/>
  <pageMargins left="0.75" right="0.75" top="1" bottom="1" header="0.5" footer="0.5"/>
  <pageSetup orientation="portrait"/>
  <ignoredErrors>
    <ignoredError sqref="G573"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COLARTEC</dc:creator>
  <cp:keywords/>
  <dc:description/>
  <cp:lastModifiedBy>Rafael Humberto Angel Rico</cp:lastModifiedBy>
  <cp:lastPrinted>2015-03-10T21:27:49Z</cp:lastPrinted>
  <dcterms:created xsi:type="dcterms:W3CDTF">2013-03-20T14:11:34Z</dcterms:created>
  <dcterms:modified xsi:type="dcterms:W3CDTF">2015-05-12T15:01:47Z</dcterms:modified>
  <cp:category/>
  <cp:version/>
  <cp:contentType/>
  <cp:contentStatus/>
</cp:coreProperties>
</file>