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24240" windowHeight="13740" activeTab="0"/>
  </bookViews>
  <sheets>
    <sheet name="Oficial" sheetId="1" r:id="rId1"/>
    <sheet name="Oficial (2)" sheetId="2" r:id="rId2"/>
  </sheets>
  <definedNames>
    <definedName name="_xlnm.Print_Area" localSheetId="0">'Oficial'!$A$1:$F$344</definedName>
    <definedName name="_xlnm.Print_Area" localSheetId="1">'Oficial (2)'!$A$1:$D$340</definedName>
  </definedNames>
  <calcPr fullCalcOnLoad="1"/>
</workbook>
</file>

<file path=xl/sharedStrings.xml><?xml version="1.0" encoding="utf-8"?>
<sst xmlns="http://schemas.openxmlformats.org/spreadsheetml/2006/main" count="955" uniqueCount="224">
  <si>
    <t>UN</t>
  </si>
  <si>
    <t>m2</t>
  </si>
  <si>
    <t>MAMPOSTERIA</t>
  </si>
  <si>
    <t>M3</t>
  </si>
  <si>
    <t>M2</t>
  </si>
  <si>
    <t>ML</t>
  </si>
  <si>
    <t>un</t>
  </si>
  <si>
    <t>PAÑETES</t>
  </si>
  <si>
    <t>PISOS</t>
  </si>
  <si>
    <t>Presupuesto de Obra</t>
  </si>
  <si>
    <t>ITEM</t>
  </si>
  <si>
    <t>DESCRIPCION</t>
  </si>
  <si>
    <t>UND</t>
  </si>
  <si>
    <t>CANT.</t>
  </si>
  <si>
    <t>VALOR TOTAL</t>
  </si>
  <si>
    <t>OBRA CIVIL</t>
  </si>
  <si>
    <t>ACTIVIDADES PRELIMINARES</t>
  </si>
  <si>
    <t>ESTRUCTURAS EN CONCRETO</t>
  </si>
  <si>
    <t>Muro bloque flexa No 4 10x20x30 cms morte tipo S (1:3)</t>
  </si>
  <si>
    <t>Pañete muros interiores mortero 1:4  incluye filos y dilataciones</t>
  </si>
  <si>
    <t>CARPINTERIA METALICA</t>
  </si>
  <si>
    <t>CARPINTERIA EN ALUMINIO</t>
  </si>
  <si>
    <t>PINTURA</t>
  </si>
  <si>
    <t>Estuco plastico</t>
  </si>
  <si>
    <t>Vinilo tipo 1 sobre muro 3 manos alta calidad</t>
  </si>
  <si>
    <t>COSTOS INDIRECTOS (A.I.U=30%)</t>
  </si>
  <si>
    <t>SUMINISTROS</t>
  </si>
  <si>
    <t>SUBTOTAL SUMINISTROS</t>
  </si>
  <si>
    <t>IVA 16%</t>
  </si>
  <si>
    <t>Desmonte cielo raso en lamina liviana</t>
  </si>
  <si>
    <t>EXCAVACIONES</t>
  </si>
  <si>
    <t>Excav tierra dura manual inc cargue manual, ret 5 km</t>
  </si>
  <si>
    <t>CIMENTACION</t>
  </si>
  <si>
    <t>Concreto 13,8 Mpa, (2000 psi) solado, conc limpieza</t>
  </si>
  <si>
    <t>Viga ciment 15x25 4D1/2+F3/8 c/0,15 (conc 3000psi)</t>
  </si>
  <si>
    <t>Columna 12x25 4D1/2+flej3/8c/0,15 (conc 3000psi)</t>
  </si>
  <si>
    <t>Dintel ladrillo tolete 0,24x0,12x0,06 sta/fe</t>
  </si>
  <si>
    <t>Viga aerea 12x20 4D1/2+F3/8 c/0,18 (conc 3000psi)</t>
  </si>
  <si>
    <t xml:space="preserve">Placa concreto metaldeck 2" e=0,08 mts, 20,7Mpa </t>
  </si>
  <si>
    <t>CIELORASO</t>
  </si>
  <si>
    <t>Cieloraso placa superboard 6 mm inc pintura</t>
  </si>
  <si>
    <t>Divisiones en lamina coll rolled cal. 18</t>
  </si>
  <si>
    <t>ENCHAPES MUROS</t>
  </si>
  <si>
    <t>Porcelana estamp. Blanca T. Mediterran 20x20 (alfa)</t>
  </si>
  <si>
    <t>INTALACIONES ELECTRICAS</t>
  </si>
  <si>
    <t xml:space="preserve">ML </t>
  </si>
  <si>
    <t xml:space="preserve">ESTRUCTURA TRANSPORTE ANIMALES </t>
  </si>
  <si>
    <t>APARATOS SANITARIOS</t>
  </si>
  <si>
    <t>COSTO DIRECTO</t>
  </si>
  <si>
    <t>CASETA PARA EQUIPOS (Planta electrica y condensadora aire )</t>
  </si>
  <si>
    <t>Suministro e instalacion de un tablero de 24 circutos con espacio  para totalizador general  regulable de 80-120 amp y  breaker de acuerdo al amperaje del circuito.</t>
  </si>
  <si>
    <t>Suministro e instalacion de lamparas de iluminacion florecente de 60x60 con tubo T5 , balastro electronico, regilla en aluminio con marco para encrustar en techo falso con un metro de cable encauchetado y clavija.</t>
  </si>
  <si>
    <t>Suministro e instalacion de puntos de iluminacion en tuberia PVC de 1/2"   cable N° 12  toma doble en cada punto.</t>
  </si>
  <si>
    <t>Suminitro e instalacion de  salidas elecrtricas para equipos de aire acondicionado 220V cable triplex 3x12</t>
  </si>
  <si>
    <t>GLO</t>
  </si>
  <si>
    <t>Puerta Ventana para dividir laboratorio en 2 salones, es una puerta corrediza en dos hojas cada paño de 4 de ancho por 2,20 de alto Puerta de 8x2.20</t>
  </si>
  <si>
    <t>Vinilo sobre muro superboard sobre placa tapando tanque agua y protegiendo areas sobre placa nueva item 4,3</t>
  </si>
  <si>
    <t>Suministro e instalacion de acometida  de 30 mtrs en cable N¡4 omologado en duto metalico EMT de 1 1/2" con un capacete y tensores.</t>
  </si>
  <si>
    <t xml:space="preserve">Suministro e instalacion de tablero electrico de 12 circuitos para red regulada </t>
  </si>
  <si>
    <t>Suministro e instalacion de 15 puntos electricos para puesto de trabajo en oficinas y demas sitios en el laboratorio. Esto incluye tuberias, cableado, cajas y toma doble por punto.</t>
  </si>
  <si>
    <t>Planta electrica quiton encapsulada motor cumis para 12 kw</t>
  </si>
  <si>
    <t>VALOR COSTO TOTAL OBRA</t>
  </si>
  <si>
    <t>VALOR TOTAL SUMINISTROS</t>
  </si>
  <si>
    <t>VALOR TOTAL PROYECTO (Obra+Suministro)</t>
  </si>
  <si>
    <t>Ménsulas de soporte riel</t>
  </si>
  <si>
    <t>Anclajes expansivos 1/2" x 4"</t>
  </si>
  <si>
    <t>Riel en perfil estructural ipe 150 o h 150</t>
  </si>
  <si>
    <t>Troley viajero en hr con ruedas en acero al carbón y rodamientos sellados</t>
  </si>
  <si>
    <t>Gancho de anclaje para arnés</t>
  </si>
  <si>
    <t>Arnés en riata de 4" de polipropileno</t>
  </si>
  <si>
    <t>Pozetas en Fibra de vidrio color requerido sobre medidas con resina antiacida de 1.88 X .88 X 1 mt</t>
  </si>
  <si>
    <t>WELLMAN DIAZ CLAROS</t>
  </si>
  <si>
    <t>Ingeniero Civil - Unillanos</t>
  </si>
  <si>
    <t>NOTA: Los precios correspondientes al valor unitario de cada item, se tomaron de acuerdo al listado de precios oficiales de la gobernacion del Meta y/o alcaldia de Villavicencio, segun resolución Rectoral No 1973 de 2014.  Por otra parte los precios cuyo valor unitario no se encuentran en este listado, se establecio según cotizaciones anexas al analisis de precios unitarios, como lo indica la ley 80 de 1993.</t>
  </si>
  <si>
    <t>Suministro e instalación de aire acondicionado de 114.000 BTU, inc materiales de inst, conducido por ducteria interna en cieloraso por bandejas</t>
  </si>
  <si>
    <t>Descapote manual inc retiro</t>
  </si>
  <si>
    <t xml:space="preserve">Relleno mat. Tam. Max. 2" inc compact manual </t>
  </si>
  <si>
    <t>Placa de contrapiso e=10 cms (3000 psi)</t>
  </si>
  <si>
    <t>Correa perfil rectan. pHR negro 80x40 2,0mm, C.14</t>
  </si>
  <si>
    <t>Teja ajover termoacust a=0,82 m, e=0,27 mm (Super)</t>
  </si>
  <si>
    <t>Puerta tab corr, mar, pasad lam galv C.20 1x1,6</t>
  </si>
  <si>
    <t>Muro ladrillo macizo prensa. vista T.S/FE (1:4)</t>
  </si>
  <si>
    <t xml:space="preserve">Perfil cuadr. Negro 100x100x4 mm ASTM A-500, estruct metalical (Colum h=2,50m y Viga arera L=3m) </t>
  </si>
  <si>
    <t>Tablero parcial 8 circuitos, inc breaker</t>
  </si>
  <si>
    <t>Salida para tomas trifasicas</t>
  </si>
  <si>
    <t>PTO</t>
  </si>
  <si>
    <t>Salida de lampara 110V L=6m</t>
  </si>
  <si>
    <t>Guardaescoba en granito pulido</t>
  </si>
  <si>
    <t>Pulida Piso granito, inc acido muriat, cera, maquina</t>
  </si>
  <si>
    <t>Puertas aluminio inc marco sistema bisagra, con vidrio para oficinas internas</t>
  </si>
  <si>
    <t>Muro superbo D.Cara e=0,11, Cal.6 mm inc pint, aislam</t>
  </si>
  <si>
    <t>Esmalte sintetico para ventanas</t>
  </si>
  <si>
    <t>Ventana aluminio con vidrio  4 mm, en todo el contorno del laboratorio. Evitando salida de aire acondicionado</t>
  </si>
  <si>
    <t>Puerta en vidrio temp 10mm, cerrd, manija, bisagra 2"</t>
  </si>
  <si>
    <t>Puerta atrapa aire ubicada entre el auditorio y el laboratorio</t>
  </si>
  <si>
    <t>Suministro e instalacion de polo a tierra triangular con 3 barillas cooperwell soldadas y tratadas con quimico en cable desnudo N°2.</t>
  </si>
  <si>
    <t>LABORATORIO DE ANATOMIA ANIMAL</t>
  </si>
  <si>
    <t>A</t>
  </si>
  <si>
    <t>I</t>
  </si>
  <si>
    <t>VALOR UNITARIO</t>
  </si>
  <si>
    <t>II</t>
  </si>
  <si>
    <t>B</t>
  </si>
  <si>
    <t>LABORATORIO DE NUTRICION ANIMAL</t>
  </si>
  <si>
    <t>Demolición de baldosa de piso e=0,07 mts, incluye afinado, retiro 5km</t>
  </si>
  <si>
    <t>Demolición de muros 0,15, cargue manual, retiro 5 km (Muros mesones, pocetas, otros)ç</t>
  </si>
  <si>
    <t>Demolición concreto reforzado, no inc retiro (meson)</t>
  </si>
  <si>
    <t>Demolición conc simple, inc cargue manual 5km, Tarim</t>
  </si>
  <si>
    <t>Demolición pañete e=3 cms, cargue manual, 5 km</t>
  </si>
  <si>
    <t>Desmonte ventanas incluye retiro max 10 km</t>
  </si>
  <si>
    <t>Desmonte reja met ventanas</t>
  </si>
  <si>
    <t>Destronque y retiro de arbol (especie mango comun) D&gt;40 cms, inc raiz</t>
  </si>
  <si>
    <t>Destronque y retiro de arbol (especie palo cruz) D&gt;10 cms, inc raiz</t>
  </si>
  <si>
    <t>Traslado y retiro de arbustos y palmas Hmax=2 mts</t>
  </si>
  <si>
    <t>Viga coron.cula 10x20 4D1/2+F3/8 c0,20 (c.3000psi)</t>
  </si>
  <si>
    <t>Meson 20,7 Mpa, 3000 e=7 cm, a=65 cm, D1/2"</t>
  </si>
  <si>
    <t xml:space="preserve">Afinado pisos mortero 1:4 e=0.35 mm       </t>
  </si>
  <si>
    <t>Piso en ceramica liso 32x32 linea fortaleza</t>
  </si>
  <si>
    <t>Guardaescoba en ceramica</t>
  </si>
  <si>
    <t>Placa de contrapiso e=20 cm, (20,7 Mpa, 3000 psi)</t>
  </si>
  <si>
    <t>INSTALACIONES HIDROSANITARIAS</t>
  </si>
  <si>
    <t>Lavamanos sobrep. corona o similar.Inc griferi,acces</t>
  </si>
  <si>
    <t>und</t>
  </si>
  <si>
    <t>Sanitario acuacer blanco corona</t>
  </si>
  <si>
    <t>Juego de incrustaciones blanco</t>
  </si>
  <si>
    <t>Red de distribución e impulsión D=1/2" PVC</t>
  </si>
  <si>
    <t>ml</t>
  </si>
  <si>
    <t>Rejilla sosco 3x2", aluminio.(Anticucarachas)</t>
  </si>
  <si>
    <t>Tuberia drenaje 4" L=1,4 ML</t>
  </si>
  <si>
    <t>Punto hidrulico de 1/2" presion</t>
  </si>
  <si>
    <t>Tuberia de reventilación de 2"</t>
  </si>
  <si>
    <t>Caja de inspeccion en concreto 0,50x0,50x0,50 cms 20,7 Mpa (3000psi), e=0,07 mts</t>
  </si>
  <si>
    <t>Ventana aluminio corrediza con vidrio 4 mm</t>
  </si>
  <si>
    <t>Puerta ppal aluminio sistema bisagra, con virdrio</t>
  </si>
  <si>
    <t>Sum. Inst cerra puerta alum Yale embutir L370 2,2x1</t>
  </si>
  <si>
    <t>Tapa para mezon de laboratorio en aluminio tipo corredera, puertas deslizantes con riel colgante en vidrio templado samblastiado</t>
  </si>
  <si>
    <t>INSTALACIONES ELECTRICAS</t>
  </si>
  <si>
    <t>Acometida Trifa No.8, L=25m, incl contador, polo t</t>
  </si>
  <si>
    <t>Salidas para tomas trifasicas</t>
  </si>
  <si>
    <t>Salida toma bifasico (2No 10+1No 14) L=10 mts</t>
  </si>
  <si>
    <t>Salida de lampara T8 de 4x32</t>
  </si>
  <si>
    <t>Perfil rectan. 120x60x2,5 mm ASTM A-500</t>
  </si>
  <si>
    <t>Lavaplatos acero inox 1,20x0,60 inc griferia</t>
  </si>
  <si>
    <t>Reja tipo banco tubo cuadrado 1" C.18</t>
  </si>
  <si>
    <t>CUBIERTA</t>
  </si>
  <si>
    <t>Teja asbesto cemento perfil 7 prom 5-6-7-8-10</t>
  </si>
  <si>
    <t>Pintura coraza ladrillo sobre muro</t>
  </si>
  <si>
    <t>Esmalte sintetico para  puertas y ventanas</t>
  </si>
  <si>
    <t xml:space="preserve">ASEO   </t>
  </si>
  <si>
    <t>Limpieza de pisos y muros con hidrojet</t>
  </si>
  <si>
    <t>1.</t>
  </si>
  <si>
    <t>2.</t>
  </si>
  <si>
    <t>Desmonte limpieza e instalación de lamparas</t>
  </si>
  <si>
    <t>Desmonte de aire acondicionado de pared</t>
  </si>
  <si>
    <t>Picada de piso</t>
  </si>
  <si>
    <t>Muro superboard D.Cara, e=0,11, Cal.8 mm, inc pint</t>
  </si>
  <si>
    <t>Placa conc. 20,7 Mpa (3000 psi) e=0,10m D=1/2"c/20 (entrepaños)</t>
  </si>
  <si>
    <t>Placa de contrapiso e=7cm (20,7Mpa, 3000 psi) para camara flujo laminar</t>
  </si>
  <si>
    <t>Mediacaña entre muros y pisos incluye suministro e instalación</t>
  </si>
  <si>
    <t>Recubrimiento Sika Floor 261 sobre conc(c.fluj lam)</t>
  </si>
  <si>
    <t>Salida de lampara slim 2x48 estruct exterior/lamin</t>
  </si>
  <si>
    <t>Puerta aluminio sistema bisagra, con virdrio</t>
  </si>
  <si>
    <t>Divisiones en lam coll rolled cal.18 (entrep mesones)</t>
  </si>
  <si>
    <t>Sikaward 68 para muros interiores (cam fluj laminar)</t>
  </si>
  <si>
    <t>VIDRIOS</t>
  </si>
  <si>
    <t>Vidrio transparente liso de 4 mm</t>
  </si>
  <si>
    <t>Polarizado vent color blanco (samblastiado)</t>
  </si>
  <si>
    <t>C</t>
  </si>
  <si>
    <t>LABORATORIO DE MICROBIOLOGIA VEGETAL Y FITOPATOLOGIA</t>
  </si>
  <si>
    <t>D</t>
  </si>
  <si>
    <t>Suministro e instalación de aire acondicionado de 18.000 BTU, inc materiales de inst. &lt; 5 mts</t>
  </si>
  <si>
    <t>Suministro e instalación de aire acondicionado de 36.000 BTU, inc materiales de inst. &lt; 5 mts</t>
  </si>
  <si>
    <t>Demolición baldosa piso e=0,07 mts Incluye afinado, retiro 5km</t>
  </si>
  <si>
    <t>Demolición piso en concreto, cargue meca,retiro5km</t>
  </si>
  <si>
    <t>Desmonte de cielo raso inc retiro</t>
  </si>
  <si>
    <t>Desmonte marcos y puertas metalicas</t>
  </si>
  <si>
    <t>Demolición enchap,muros,pañete,inc,carg,man5Km</t>
  </si>
  <si>
    <t>Desmonte de aparato sanitario</t>
  </si>
  <si>
    <t>Arreglo de tuberias gas y electricas</t>
  </si>
  <si>
    <t>GLB</t>
  </si>
  <si>
    <t>Poyos en concreto de 50x8 cm, en conc 3000 psi</t>
  </si>
  <si>
    <t xml:space="preserve">Afinado pisos mortero 1:4 E=0.05 mt       </t>
  </si>
  <si>
    <t>Nivelación de piso en mastico 3 manos</t>
  </si>
  <si>
    <t>Piso en vinilo para areas limpias incluye media caña monolitica en el mismo material</t>
  </si>
  <si>
    <t>Piso en ceramica lisa 20x20 linea mediterranea</t>
  </si>
  <si>
    <t>Recibrimiento sika floor 261 sobre concreto</t>
  </si>
  <si>
    <t>CIELO RASO</t>
  </si>
  <si>
    <t>Cielo raso en placa super board 8 mm (FIGURADO) incluye pintura</t>
  </si>
  <si>
    <t>INSTALACIONES SANITARIAS</t>
  </si>
  <si>
    <t>Tubo cobre 1/2" T.M. (domic agua fria, calient, gas)</t>
  </si>
  <si>
    <t>Conjunto ducha y registro grival</t>
  </si>
  <si>
    <t>Llave terminal 1/2" tipo pesado grival</t>
  </si>
  <si>
    <t>Inst. almac gas prop.100 lblnc.mano, regul,va</t>
  </si>
  <si>
    <t>GL</t>
  </si>
  <si>
    <t xml:space="preserve">Sifon piso, ducha 2" PVC, inc rejilla alum anticu </t>
  </si>
  <si>
    <t>ENCHAPES</t>
  </si>
  <si>
    <t>Porcelana estam blanca T. Mediterrane 20x20 alfa</t>
  </si>
  <si>
    <t xml:space="preserve">Acometida general trifasica en No. 8  L= 25 mts       </t>
  </si>
  <si>
    <t xml:space="preserve">Acometida bifasica para aire acondicionado de 36000 BTU  </t>
  </si>
  <si>
    <t xml:space="preserve">Tablero parcial 12 circuitos                          </t>
  </si>
  <si>
    <t xml:space="preserve">Tablero parcial 8 circuitos                          </t>
  </si>
  <si>
    <t>Salida toma monofásica con polo a tierra</t>
  </si>
  <si>
    <t>Salidas para lamparas led plana de 10 w</t>
  </si>
  <si>
    <t>Puerta tab. corr, marco,cerra 987 yale.LCR20 2,0x0,90 mts</t>
  </si>
  <si>
    <t>Lavamanos de pedal acero inox</t>
  </si>
  <si>
    <t>Lavaplatos doble poceta en acero inoxidable inc mezc, griferia, acc</t>
  </si>
  <si>
    <t>CARPINTERIA EN MADERA</t>
  </si>
  <si>
    <t>Puerta en madera entamborada wengue 0,80X2,4 mts incluye chapa</t>
  </si>
  <si>
    <t>Marco y puertas corredizas segun compartim de lab</t>
  </si>
  <si>
    <t>Sikaward 68 para muros interiores</t>
  </si>
  <si>
    <t>Esmalte epoxico amarillo</t>
  </si>
  <si>
    <t>Pintura coraza ladrillo sobre muro exteriores</t>
  </si>
  <si>
    <t>Limpieza de pisos y muros</t>
  </si>
  <si>
    <t>Suministro e instalación de aire acondicionado de 18000 BTU, inc materiales de inst &lt; 5 mts</t>
  </si>
  <si>
    <t>Suministro e instalación de aire acondicionado de 36000 BTU, inc materiales de inst &lt; 5 mts</t>
  </si>
  <si>
    <t>LABORATORIO DE MICROBIOLOGIA ANIMAL</t>
  </si>
  <si>
    <t>VALOR TOTAL OBRA</t>
  </si>
  <si>
    <t>Administración</t>
  </si>
  <si>
    <t>Imprevistos</t>
  </si>
  <si>
    <t>Utilidad</t>
  </si>
  <si>
    <t>COSTOS INDIRECTOS</t>
  </si>
  <si>
    <t>U</t>
  </si>
  <si>
    <t>(____%)</t>
  </si>
  <si>
    <t>ANEXO 1 ESTUDIO PREVIO Presupuesto Oficial</t>
  </si>
  <si>
    <t xml:space="preserve">ADECUACIÓN Y MANTENIMIENTO DE LOS LABORATORIOS DE  ANATOMÍA ANIMAL, NUTRICIÓN ANIMAL, MICROBIOLOGÍA Y FITOPATOLOGÍA VEGETAL LA FACULTAD DE CIENCIAS AGROPECUARIAS Y RECURSOS NATURALES SEDE BARCELONA DE LA UNIVERSIDAD DE LOS LLANOS CON CARGO A LOS PROYECTOS FCARN 3017092014 - 3417102014 - 1906042014 - 2115072014 </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</si>
</sst>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 #,##0.00_-;\-* #,##0.00_-;_-* &quot;-&quot;??_-;_-@_-"/>
    <numFmt numFmtId="167" formatCode="#&quot; m²&quot;"/>
    <numFmt numFmtId="168" formatCode="_-* #,##0.00\ &quot;€&quot;_-;\-* #,##0.00\ &quot;€&quot;_-;_-* &quot;-&quot;??\ &quot;€&quot;_-;_-@_-"/>
    <numFmt numFmtId="169" formatCode="_-* #,##0.00\ [$€-1]_-;\-* #,##0.00\ [$€-1]_-;_-* &quot;-&quot;??\ [$€-1]_-"/>
    <numFmt numFmtId="170" formatCode="0.0"/>
    <numFmt numFmtId="171" formatCode="_-* #,##0.00_-;\-* #,##0.00_-;_-* &quot;-&quot;_-;_-@_-"/>
  </numFmts>
  <fonts count="60">
    <font>
      <sz val="11"/>
      <color theme="1"/>
      <name val="Calibri"/>
      <family val="2"/>
    </font>
    <font>
      <sz val="11"/>
      <color indexed="8"/>
      <name val="Calibri"/>
      <family val="2"/>
    </font>
    <font>
      <sz val="10"/>
      <name val="Arial"/>
      <family val="2"/>
    </font>
    <font>
      <b/>
      <sz val="9"/>
      <color indexed="8"/>
      <name val="Arial"/>
      <family val="2"/>
    </font>
    <font>
      <b/>
      <sz val="9"/>
      <name val="Arial"/>
      <family val="0"/>
    </font>
    <font>
      <sz val="9"/>
      <name val="Arial"/>
      <family val="0"/>
    </font>
    <font>
      <sz val="8"/>
      <name val="Calibri"/>
      <family val="2"/>
    </font>
    <font>
      <b/>
      <sz val="8"/>
      <color indexed="8"/>
      <name val="Arial"/>
      <family val="2"/>
    </font>
    <font>
      <sz val="8"/>
      <name val="Arial"/>
      <family val="2"/>
    </font>
    <font>
      <sz val="8"/>
      <color indexed="8"/>
      <name val="Arial"/>
      <family val="2"/>
    </font>
    <font>
      <b/>
      <sz val="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Calibri"/>
      <family val="2"/>
    </font>
    <font>
      <b/>
      <u val="single"/>
      <sz val="8"/>
      <color indexed="8"/>
      <name val="Arial"/>
      <family val="2"/>
    </font>
    <font>
      <sz val="8"/>
      <color indexed="9"/>
      <name val="Arial"/>
      <family val="2"/>
    </font>
    <font>
      <sz val="8"/>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Arial"/>
      <family val="2"/>
    </font>
    <font>
      <sz val="9"/>
      <color theme="1"/>
      <name val="Arial"/>
      <family val="2"/>
    </font>
    <font>
      <b/>
      <sz val="9"/>
      <color theme="1"/>
      <name val="Arial"/>
      <family val="2"/>
    </font>
    <font>
      <b/>
      <sz val="9"/>
      <color rgb="FF000000"/>
      <name val="Arial"/>
      <family val="2"/>
    </font>
    <font>
      <sz val="8"/>
      <color theme="1"/>
      <name val="Arial"/>
      <family val="2"/>
    </font>
    <font>
      <b/>
      <sz val="8"/>
      <color theme="1"/>
      <name val="Arial"/>
      <family val="2"/>
    </font>
    <font>
      <sz val="8"/>
      <color rgb="FF000000"/>
      <name val="Arial"/>
      <family val="2"/>
    </font>
    <font>
      <b/>
      <sz val="8"/>
      <color rgb="FF000000"/>
      <name val="Arial"/>
      <family val="2"/>
    </font>
    <font>
      <b/>
      <u val="single"/>
      <sz val="8"/>
      <color rgb="FF000000"/>
      <name val="Arial"/>
      <family val="2"/>
    </font>
    <font>
      <sz val="8"/>
      <color theme="0"/>
      <name val="Arial"/>
      <family val="2"/>
    </font>
    <font>
      <sz val="8"/>
      <color rgb="FFFF0000"/>
      <name val="Arial"/>
      <family val="2"/>
    </font>
    <font>
      <b/>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border>
    <border>
      <left style="medium"/>
      <right style="thin"/>
      <top style="thin"/>
      <bottom/>
    </border>
    <border>
      <left style="medium"/>
      <right style="thin"/>
      <top style="medium"/>
      <bottom style="medium"/>
    </border>
    <border>
      <left style="thin"/>
      <right style="thin"/>
      <top/>
      <bottom style="thin"/>
    </border>
    <border>
      <left style="medium"/>
      <right style="thin"/>
      <top/>
      <bottom style="thin"/>
    </border>
    <border>
      <left style="thin"/>
      <right style="thin"/>
      <top/>
      <bottom/>
    </border>
    <border>
      <left style="thin"/>
      <right/>
      <top/>
      <bottom style="thin"/>
    </border>
    <border>
      <left/>
      <right/>
      <top style="thin"/>
      <bottom style="thin"/>
    </border>
    <border>
      <left style="thin"/>
      <right style="thin"/>
      <top style="medium"/>
      <bottom style="medium"/>
    </border>
    <border>
      <left style="medium"/>
      <right/>
      <top style="thin"/>
      <bottom style="thin"/>
    </border>
    <border>
      <left/>
      <right style="thin"/>
      <top style="thin"/>
      <bottom style="thin"/>
    </border>
    <border>
      <left style="medium"/>
      <right style="thin"/>
      <top/>
      <bottom/>
    </border>
    <border>
      <left style="thin"/>
      <right style="medium"/>
      <top style="medium"/>
      <bottom style="medium"/>
    </border>
    <border>
      <left style="thin"/>
      <right style="medium"/>
      <top style="medium"/>
      <bottom style="thin"/>
    </border>
    <border>
      <left style="thin"/>
      <right style="medium"/>
      <top/>
      <bottom style="thin"/>
    </border>
    <border>
      <left/>
      <right style="medium"/>
      <top style="thin"/>
      <bottom style="thin"/>
    </border>
    <border>
      <left style="thin"/>
      <right style="medium"/>
      <top style="thin"/>
      <bottom style="thin"/>
    </border>
    <border>
      <left style="thin"/>
      <right style="medium"/>
      <top/>
      <bottom/>
    </border>
    <border>
      <left style="thin"/>
      <right style="medium"/>
      <top style="thin"/>
      <bottom/>
    </border>
    <border>
      <left/>
      <right style="thin"/>
      <top/>
      <bottom style="thin"/>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168" fontId="2" fillId="0" borderId="0" applyFont="0" applyFill="0" applyBorder="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69" fontId="2" fillId="0" borderId="0" applyFont="0" applyFill="0" applyBorder="0" applyAlignment="0" applyProtection="0"/>
    <xf numFmtId="0" fontId="1" fillId="0" borderId="0">
      <alignment/>
      <protection/>
    </xf>
    <xf numFmtId="0" fontId="39" fillId="30" borderId="0" applyNumberFormat="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8">
    <xf numFmtId="0" fontId="0" fillId="0" borderId="0" xfId="0" applyFont="1" applyAlignment="1">
      <alignmen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9" fillId="0" borderId="13" xfId="0" applyFont="1" applyBorder="1" applyAlignment="1">
      <alignment vertical="center" wrapText="1"/>
    </xf>
    <xf numFmtId="0" fontId="49" fillId="0" borderId="13" xfId="0" applyFont="1" applyBorder="1" applyAlignment="1">
      <alignment horizontal="center" vertical="center"/>
    </xf>
    <xf numFmtId="0" fontId="49" fillId="0" borderId="12"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3" xfId="0" applyFont="1" applyFill="1" applyBorder="1" applyAlignment="1">
      <alignment horizontal="left" vertical="center" wrapText="1"/>
    </xf>
    <xf numFmtId="0" fontId="49" fillId="0" borderId="13" xfId="0" applyFont="1" applyFill="1" applyBorder="1" applyAlignment="1">
      <alignment horizontal="center" vertical="center"/>
    </xf>
    <xf numFmtId="0" fontId="49" fillId="33" borderId="12" xfId="0" applyFont="1" applyFill="1" applyBorder="1" applyAlignment="1">
      <alignment horizontal="center" vertical="center"/>
    </xf>
    <xf numFmtId="0" fontId="49" fillId="33" borderId="13" xfId="0" applyFont="1" applyFill="1" applyBorder="1" applyAlignment="1">
      <alignment horizontal="left" vertical="center"/>
    </xf>
    <xf numFmtId="0" fontId="49" fillId="33" borderId="13" xfId="0" applyFont="1" applyFill="1" applyBorder="1" applyAlignment="1">
      <alignment horizontal="left" vertical="center" wrapText="1"/>
    </xf>
    <xf numFmtId="0" fontId="49" fillId="33" borderId="13" xfId="0" applyFont="1" applyFill="1" applyBorder="1" applyAlignment="1">
      <alignment horizontal="center" vertical="center"/>
    </xf>
    <xf numFmtId="0" fontId="50" fillId="0" borderId="13" xfId="0" applyFont="1" applyFill="1" applyBorder="1" applyAlignment="1">
      <alignment vertical="center"/>
    </xf>
    <xf numFmtId="0" fontId="49" fillId="0" borderId="12" xfId="0" applyFont="1" applyBorder="1" applyAlignment="1">
      <alignment horizontal="center" vertical="center"/>
    </xf>
    <xf numFmtId="0" fontId="48" fillId="0" borderId="12"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13" xfId="0" applyFont="1" applyFill="1" applyBorder="1" applyAlignment="1">
      <alignment vertical="center" wrapText="1"/>
    </xf>
    <xf numFmtId="0" fontId="48" fillId="0" borderId="13" xfId="0" applyFont="1" applyFill="1" applyBorder="1" applyAlignment="1">
      <alignment horizontal="justify" vertical="center"/>
    </xf>
    <xf numFmtId="0" fontId="49" fillId="0" borderId="12" xfId="0" applyFont="1" applyFill="1" applyBorder="1" applyAlignment="1">
      <alignment horizontal="center" vertical="center" wrapText="1"/>
    </xf>
    <xf numFmtId="0" fontId="49" fillId="0" borderId="13" xfId="0" applyFont="1" applyFill="1" applyBorder="1" applyAlignment="1">
      <alignment horizontal="justify" vertical="center" wrapText="1"/>
    </xf>
    <xf numFmtId="0" fontId="49" fillId="0" borderId="13" xfId="0" applyFont="1" applyFill="1" applyBorder="1" applyAlignment="1">
      <alignment horizontal="center" vertical="center" wrapText="1"/>
    </xf>
    <xf numFmtId="0" fontId="49" fillId="0" borderId="13" xfId="0" applyFont="1" applyBorder="1" applyAlignment="1">
      <alignment horizontal="center" vertical="center" wrapText="1"/>
    </xf>
    <xf numFmtId="0" fontId="49" fillId="0" borderId="13" xfId="0" applyFont="1" applyBorder="1" applyAlignment="1">
      <alignment vertical="center"/>
    </xf>
    <xf numFmtId="0" fontId="50" fillId="0" borderId="13" xfId="0" applyFont="1" applyBorder="1" applyAlignment="1">
      <alignment vertical="center"/>
    </xf>
    <xf numFmtId="0" fontId="49" fillId="0" borderId="14" xfId="0" applyFont="1" applyBorder="1" applyAlignment="1">
      <alignment vertical="center"/>
    </xf>
    <xf numFmtId="0" fontId="50" fillId="0" borderId="14" xfId="0" applyFont="1" applyBorder="1" applyAlignment="1">
      <alignment vertical="center"/>
    </xf>
    <xf numFmtId="0" fontId="50" fillId="0" borderId="13" xfId="0" applyFont="1" applyFill="1" applyBorder="1" applyAlignment="1">
      <alignment horizontal="left" vertical="center"/>
    </xf>
    <xf numFmtId="0" fontId="50" fillId="33" borderId="13" xfId="0" applyFont="1" applyFill="1" applyBorder="1" applyAlignment="1">
      <alignment horizontal="left" vertical="center"/>
    </xf>
    <xf numFmtId="0" fontId="50" fillId="0" borderId="13" xfId="0" applyFont="1" applyFill="1" applyBorder="1" applyAlignment="1">
      <alignment vertical="center" wrapText="1"/>
    </xf>
    <xf numFmtId="0" fontId="51" fillId="0" borderId="13" xfId="0" applyFont="1" applyFill="1" applyBorder="1" applyAlignment="1">
      <alignment horizontal="justify" vertical="center"/>
    </xf>
    <xf numFmtId="0" fontId="50" fillId="0" borderId="13" xfId="0" applyFont="1" applyBorder="1" applyAlignment="1">
      <alignment horizontal="justify" vertical="center" wrapText="1"/>
    </xf>
    <xf numFmtId="0" fontId="50" fillId="0" borderId="13" xfId="0" applyFont="1" applyBorder="1" applyAlignment="1">
      <alignment vertical="center" wrapText="1"/>
    </xf>
    <xf numFmtId="0" fontId="49" fillId="0" borderId="15" xfId="0" applyFont="1" applyBorder="1" applyAlignment="1">
      <alignment horizontal="center" vertical="center"/>
    </xf>
    <xf numFmtId="0" fontId="49" fillId="0" borderId="13" xfId="0" applyFont="1" applyFill="1" applyBorder="1" applyAlignment="1">
      <alignment vertical="center"/>
    </xf>
    <xf numFmtId="0" fontId="5" fillId="33" borderId="13" xfId="0" applyFont="1" applyFill="1" applyBorder="1" applyAlignment="1">
      <alignment vertical="center"/>
    </xf>
    <xf numFmtId="0" fontId="5" fillId="33" borderId="13" xfId="0" applyFont="1" applyFill="1" applyBorder="1" applyAlignment="1">
      <alignment horizontal="left" vertical="center"/>
    </xf>
    <xf numFmtId="0" fontId="49" fillId="0" borderId="0" xfId="0" applyFont="1" applyAlignment="1">
      <alignment vertical="center"/>
    </xf>
    <xf numFmtId="0" fontId="49" fillId="0" borderId="16" xfId="0" applyFont="1" applyBorder="1" applyAlignment="1">
      <alignment horizontal="center" vertical="center"/>
    </xf>
    <xf numFmtId="0" fontId="49" fillId="0" borderId="10" xfId="0" applyFont="1" applyBorder="1" applyAlignment="1">
      <alignment horizontal="center" vertical="center"/>
    </xf>
    <xf numFmtId="0" fontId="49" fillId="0" borderId="11" xfId="0" applyFont="1" applyBorder="1" applyAlignment="1">
      <alignment vertical="center"/>
    </xf>
    <xf numFmtId="0" fontId="50" fillId="0" borderId="11" xfId="0" applyFont="1" applyBorder="1" applyAlignment="1">
      <alignment vertical="center"/>
    </xf>
    <xf numFmtId="0" fontId="49" fillId="0" borderId="0" xfId="0" applyFont="1" applyAlignment="1">
      <alignment horizontal="center" vertical="center"/>
    </xf>
    <xf numFmtId="167" fontId="5" fillId="0" borderId="13" xfId="47" applyNumberFormat="1" applyFont="1" applyFill="1" applyBorder="1" applyAlignment="1">
      <alignment horizontal="center" vertical="center"/>
      <protection/>
    </xf>
    <xf numFmtId="0" fontId="49" fillId="33" borderId="0" xfId="0" applyFont="1" applyFill="1" applyAlignment="1">
      <alignment vertical="center"/>
    </xf>
    <xf numFmtId="0" fontId="4" fillId="0" borderId="13" xfId="47" applyFont="1" applyFill="1" applyBorder="1" applyAlignment="1">
      <alignment vertical="center" wrapText="1"/>
      <protection/>
    </xf>
    <xf numFmtId="0" fontId="49" fillId="0" borderId="12" xfId="0" applyFont="1" applyBorder="1" applyAlignment="1">
      <alignment horizontal="center" vertical="center" wrapText="1"/>
    </xf>
    <xf numFmtId="0" fontId="5" fillId="0" borderId="13" xfId="47" applyFont="1" applyFill="1" applyBorder="1" applyAlignment="1">
      <alignment vertical="center" wrapText="1"/>
      <protection/>
    </xf>
    <xf numFmtId="0" fontId="49" fillId="0" borderId="17" xfId="0" applyFont="1" applyFill="1" applyBorder="1" applyAlignment="1">
      <alignment vertical="center" wrapText="1"/>
    </xf>
    <xf numFmtId="0" fontId="50" fillId="0" borderId="12" xfId="0" applyFont="1" applyFill="1" applyBorder="1" applyAlignment="1">
      <alignment horizontal="center" vertical="center"/>
    </xf>
    <xf numFmtId="0" fontId="50" fillId="0" borderId="12" xfId="0" applyFont="1" applyBorder="1" applyAlignment="1">
      <alignment horizontal="center" vertical="center"/>
    </xf>
    <xf numFmtId="0" fontId="5" fillId="0" borderId="13" xfId="0" applyFont="1" applyFill="1" applyBorder="1" applyAlignment="1">
      <alignment vertical="center" wrapText="1"/>
    </xf>
    <xf numFmtId="44" fontId="49" fillId="0" borderId="0" xfId="0" applyNumberFormat="1" applyFont="1" applyAlignment="1">
      <alignment vertical="center"/>
    </xf>
    <xf numFmtId="2" fontId="49" fillId="0" borderId="12" xfId="0" applyNumberFormat="1" applyFont="1" applyFill="1" applyBorder="1" applyAlignment="1">
      <alignment horizontal="center" vertical="center" wrapText="1"/>
    </xf>
    <xf numFmtId="44" fontId="49" fillId="14" borderId="13" xfId="54" applyFont="1" applyFill="1" applyBorder="1" applyAlignment="1">
      <alignment vertical="center" wrapText="1"/>
    </xf>
    <xf numFmtId="165" fontId="49" fillId="0" borderId="0" xfId="50" applyFont="1" applyAlignment="1">
      <alignment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34" borderId="18"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17" xfId="0" applyFont="1" applyFill="1" applyBorder="1" applyAlignment="1">
      <alignment vertical="center"/>
    </xf>
    <xf numFmtId="0" fontId="50" fillId="0" borderId="17" xfId="0" applyFont="1" applyFill="1" applyBorder="1" applyAlignment="1">
      <alignment vertical="center"/>
    </xf>
    <xf numFmtId="0" fontId="49" fillId="0" borderId="13" xfId="0" applyFont="1" applyBorder="1" applyAlignment="1">
      <alignment horizontal="left" vertical="center" wrapText="1"/>
    </xf>
    <xf numFmtId="0" fontId="49" fillId="0" borderId="17" xfId="0" applyFont="1" applyFill="1" applyBorder="1" applyAlignment="1">
      <alignment horizontal="center" vertical="center"/>
    </xf>
    <xf numFmtId="0" fontId="49" fillId="0" borderId="17" xfId="0" applyFont="1" applyBorder="1" applyAlignment="1">
      <alignment vertical="center" wrapText="1"/>
    </xf>
    <xf numFmtId="0" fontId="49" fillId="0" borderId="17" xfId="0" applyFont="1" applyBorder="1" applyAlignment="1">
      <alignment horizontal="center" vertical="center"/>
    </xf>
    <xf numFmtId="2" fontId="48" fillId="0" borderId="12" xfId="0" applyNumberFormat="1" applyFont="1" applyBorder="1" applyAlignment="1">
      <alignment horizontal="center" vertical="center"/>
    </xf>
    <xf numFmtId="0" fontId="49" fillId="0" borderId="12" xfId="0" applyFont="1" applyFill="1" applyBorder="1" applyAlignment="1">
      <alignment horizontal="right" vertical="center"/>
    </xf>
    <xf numFmtId="0" fontId="49" fillId="33" borderId="12" xfId="0" applyFont="1" applyFill="1" applyBorder="1" applyAlignment="1">
      <alignment horizontal="right" vertical="center"/>
    </xf>
    <xf numFmtId="0" fontId="48" fillId="0" borderId="13" xfId="0" applyFont="1" applyBorder="1" applyAlignment="1">
      <alignment vertical="center"/>
    </xf>
    <xf numFmtId="0" fontId="48" fillId="0" borderId="13" xfId="0" applyFont="1" applyFill="1" applyBorder="1" applyAlignment="1">
      <alignment vertical="center" wrapText="1"/>
    </xf>
    <xf numFmtId="0" fontId="48" fillId="0" borderId="13" xfId="0" applyFont="1" applyFill="1" applyBorder="1" applyAlignment="1">
      <alignment horizontal="center" vertical="center" wrapText="1"/>
    </xf>
    <xf numFmtId="0" fontId="48" fillId="0" borderId="13" xfId="0" applyFont="1" applyFill="1" applyBorder="1" applyAlignment="1">
      <alignment horizontal="left" vertical="center" wrapText="1"/>
    </xf>
    <xf numFmtId="0" fontId="48" fillId="0" borderId="19" xfId="0" applyFont="1" applyFill="1" applyBorder="1" applyAlignment="1">
      <alignment horizontal="left" vertical="center" wrapText="1"/>
    </xf>
    <xf numFmtId="0" fontId="48" fillId="0" borderId="19" xfId="0" applyFont="1" applyFill="1" applyBorder="1" applyAlignment="1">
      <alignment horizontal="center" vertical="center" wrapText="1"/>
    </xf>
    <xf numFmtId="170" fontId="49" fillId="0" borderId="12" xfId="0" applyNumberFormat="1" applyFont="1" applyFill="1" applyBorder="1" applyAlignment="1">
      <alignment horizontal="center" vertical="center"/>
    </xf>
    <xf numFmtId="0" fontId="48" fillId="0" borderId="13" xfId="0" applyFont="1" applyFill="1" applyBorder="1" applyAlignment="1">
      <alignment horizontal="justify" vertical="center" wrapText="1"/>
    </xf>
    <xf numFmtId="0" fontId="48" fillId="0" borderId="13" xfId="0" applyFont="1" applyBorder="1" applyAlignment="1">
      <alignment horizontal="justify" vertical="center"/>
    </xf>
    <xf numFmtId="0" fontId="49" fillId="0" borderId="12" xfId="0" applyFont="1" applyFill="1" applyBorder="1" applyAlignment="1">
      <alignment horizontal="left" vertical="center"/>
    </xf>
    <xf numFmtId="0" fontId="49" fillId="33" borderId="13" xfId="0" applyFont="1" applyFill="1" applyBorder="1" applyAlignment="1">
      <alignment/>
    </xf>
    <xf numFmtId="0" fontId="49" fillId="33" borderId="13" xfId="0" applyFont="1" applyFill="1" applyBorder="1" applyAlignment="1">
      <alignment horizontal="center"/>
    </xf>
    <xf numFmtId="0" fontId="49" fillId="0" borderId="12" xfId="0" applyFont="1" applyFill="1" applyBorder="1" applyAlignment="1">
      <alignment horizontal="center" vertical="top" wrapText="1"/>
    </xf>
    <xf numFmtId="0" fontId="48" fillId="0" borderId="12"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13" xfId="0" applyFont="1" applyBorder="1" applyAlignment="1">
      <alignment horizontal="left" vertical="center" wrapText="1"/>
    </xf>
    <xf numFmtId="0" fontId="3" fillId="34" borderId="20" xfId="0" applyFont="1" applyFill="1" applyBorder="1" applyAlignment="1">
      <alignment horizontal="left" vertical="center"/>
    </xf>
    <xf numFmtId="0" fontId="3" fillId="34" borderId="21"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22" xfId="0" applyFont="1" applyFill="1" applyBorder="1" applyAlignment="1">
      <alignment horizontal="center" vertical="center"/>
    </xf>
    <xf numFmtId="0" fontId="50" fillId="0" borderId="13" xfId="0" applyFont="1" applyFill="1" applyBorder="1" applyAlignment="1">
      <alignment horizontal="justify" vertical="center" wrapText="1"/>
    </xf>
    <xf numFmtId="0" fontId="50" fillId="0" borderId="14" xfId="0" applyFont="1" applyFill="1" applyBorder="1" applyAlignment="1">
      <alignment horizontal="justify" vertical="center" wrapText="1"/>
    </xf>
    <xf numFmtId="0" fontId="49" fillId="0" borderId="23"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2" xfId="0" applyFont="1" applyBorder="1" applyAlignment="1">
      <alignment vertical="center"/>
    </xf>
    <xf numFmtId="0" fontId="50" fillId="0" borderId="22" xfId="0" applyFont="1" applyBorder="1" applyAlignment="1">
      <alignment vertical="center"/>
    </xf>
    <xf numFmtId="0" fontId="48" fillId="0" borderId="13" xfId="0" applyFont="1" applyBorder="1" applyAlignment="1">
      <alignment vertical="center" wrapText="1"/>
    </xf>
    <xf numFmtId="0" fontId="49" fillId="0" borderId="25" xfId="0" applyFont="1" applyBorder="1" applyAlignment="1">
      <alignment horizontal="center" vertical="center" wrapText="1"/>
    </xf>
    <xf numFmtId="0" fontId="49" fillId="0" borderId="19" xfId="0" applyFont="1" applyBorder="1" applyAlignment="1">
      <alignment vertical="center"/>
    </xf>
    <xf numFmtId="0" fontId="49" fillId="0" borderId="19" xfId="0" applyFont="1" applyBorder="1" applyAlignment="1">
      <alignment horizontal="center" vertical="center" wrapText="1"/>
    </xf>
    <xf numFmtId="0" fontId="3" fillId="0" borderId="20" xfId="0" applyFont="1" applyFill="1" applyBorder="1" applyAlignment="1">
      <alignment horizontal="left" vertical="center"/>
    </xf>
    <xf numFmtId="0" fontId="50" fillId="0" borderId="21" xfId="0" applyFont="1" applyBorder="1" applyAlignment="1">
      <alignment vertical="center"/>
    </xf>
    <xf numFmtId="0" fontId="49" fillId="0" borderId="21" xfId="0" applyFont="1" applyFill="1" applyBorder="1" applyAlignment="1">
      <alignment horizontal="center" vertical="center"/>
    </xf>
    <xf numFmtId="0" fontId="50" fillId="0" borderId="18" xfId="0" applyFont="1" applyFill="1" applyBorder="1" applyAlignment="1">
      <alignment horizontal="center" vertical="center"/>
    </xf>
    <xf numFmtId="0" fontId="50" fillId="33" borderId="12" xfId="0" applyFont="1" applyFill="1" applyBorder="1" applyAlignment="1">
      <alignment horizontal="center" vertical="center"/>
    </xf>
    <xf numFmtId="0" fontId="48" fillId="0" borderId="12" xfId="0" applyFont="1" applyBorder="1" applyAlignment="1">
      <alignment vertical="center" wrapText="1"/>
    </xf>
    <xf numFmtId="0" fontId="49" fillId="0" borderId="23" xfId="0" applyFont="1" applyFill="1" applyBorder="1" applyAlignment="1">
      <alignment horizontal="center" vertical="center"/>
    </xf>
    <xf numFmtId="0" fontId="49" fillId="0" borderId="24" xfId="0" applyFont="1" applyBorder="1" applyAlignment="1">
      <alignment horizontal="center" vertical="center"/>
    </xf>
    <xf numFmtId="0" fontId="49" fillId="0" borderId="13" xfId="0" applyFont="1" applyBorder="1" applyAlignment="1">
      <alignment horizontal="justify" vertical="justify"/>
    </xf>
    <xf numFmtId="0" fontId="49" fillId="0" borderId="13" xfId="0" applyFont="1" applyBorder="1" applyAlignment="1">
      <alignment/>
    </xf>
    <xf numFmtId="0" fontId="49" fillId="0" borderId="12" xfId="0" applyFont="1" applyFill="1" applyBorder="1" applyAlignment="1">
      <alignment/>
    </xf>
    <xf numFmtId="0" fontId="48" fillId="36" borderId="13" xfId="0" applyFont="1" applyFill="1" applyBorder="1" applyAlignment="1">
      <alignment horizontal="justify" vertical="center"/>
    </xf>
    <xf numFmtId="0" fontId="49" fillId="33" borderId="12" xfId="0" applyFont="1" applyFill="1" applyBorder="1" applyAlignment="1">
      <alignment/>
    </xf>
    <xf numFmtId="0" fontId="49" fillId="33" borderId="13" xfId="0" applyFont="1" applyFill="1" applyBorder="1" applyAlignment="1">
      <alignment horizontal="justify" vertical="center" wrapText="1"/>
    </xf>
    <xf numFmtId="0" fontId="49" fillId="33" borderId="12" xfId="0" applyFont="1" applyFill="1" applyBorder="1" applyAlignment="1">
      <alignment horizontal="left" vertical="center"/>
    </xf>
    <xf numFmtId="0" fontId="49" fillId="33" borderId="12" xfId="0" applyFont="1" applyFill="1" applyBorder="1" applyAlignment="1">
      <alignment horizontal="center"/>
    </xf>
    <xf numFmtId="0" fontId="49" fillId="0" borderId="12" xfId="0" applyFont="1" applyBorder="1" applyAlignment="1">
      <alignment horizontal="center" vertical="top" wrapText="1"/>
    </xf>
    <xf numFmtId="0" fontId="49" fillId="0" borderId="18" xfId="0" applyFont="1" applyBorder="1" applyAlignment="1">
      <alignment horizontal="center" vertical="center" wrapText="1"/>
    </xf>
    <xf numFmtId="0" fontId="49" fillId="0" borderId="20" xfId="0" applyFont="1" applyBorder="1" applyAlignment="1">
      <alignment vertical="center"/>
    </xf>
    <xf numFmtId="164" fontId="49" fillId="0" borderId="0" xfId="50" applyNumberFormat="1" applyFont="1" applyAlignment="1">
      <alignment vertical="center"/>
    </xf>
    <xf numFmtId="164" fontId="49" fillId="0" borderId="0" xfId="0" applyNumberFormat="1" applyFont="1" applyAlignment="1">
      <alignment vertical="center"/>
    </xf>
    <xf numFmtId="2" fontId="49" fillId="0" borderId="0" xfId="50" applyNumberFormat="1" applyFont="1" applyAlignment="1">
      <alignment horizontal="right" vertical="center"/>
    </xf>
    <xf numFmtId="2" fontId="49" fillId="0" borderId="0" xfId="0" applyNumberFormat="1" applyFont="1" applyAlignment="1">
      <alignment horizontal="right" vertical="center"/>
    </xf>
    <xf numFmtId="2" fontId="3" fillId="35" borderId="26" xfId="50" applyNumberFormat="1" applyFont="1" applyFill="1" applyBorder="1" applyAlignment="1">
      <alignment horizontal="right" vertical="center"/>
    </xf>
    <xf numFmtId="2" fontId="3" fillId="0" borderId="27" xfId="50" applyNumberFormat="1" applyFont="1" applyFill="1" applyBorder="1" applyAlignment="1">
      <alignment horizontal="right" vertical="center"/>
    </xf>
    <xf numFmtId="2" fontId="3" fillId="0" borderId="28" xfId="50" applyNumberFormat="1" applyFont="1" applyFill="1" applyBorder="1" applyAlignment="1">
      <alignment horizontal="right" vertical="center"/>
    </xf>
    <xf numFmtId="2" fontId="3" fillId="34" borderId="29" xfId="50" applyNumberFormat="1" applyFont="1" applyFill="1" applyBorder="1" applyAlignment="1">
      <alignment horizontal="right" vertical="center"/>
    </xf>
    <xf numFmtId="2" fontId="50" fillId="0" borderId="30" xfId="50" applyNumberFormat="1" applyFont="1" applyFill="1" applyBorder="1" applyAlignment="1">
      <alignment horizontal="right" vertical="center"/>
    </xf>
    <xf numFmtId="2" fontId="49" fillId="0" borderId="30" xfId="50" applyNumberFormat="1" applyFont="1" applyFill="1" applyBorder="1" applyAlignment="1">
      <alignment horizontal="right" vertical="center"/>
    </xf>
    <xf numFmtId="2" fontId="49" fillId="0" borderId="30" xfId="50" applyNumberFormat="1" applyFont="1" applyBorder="1" applyAlignment="1">
      <alignment horizontal="right" vertical="center"/>
    </xf>
    <xf numFmtId="2" fontId="49" fillId="0" borderId="30" xfId="0" applyNumberFormat="1" applyFont="1" applyFill="1" applyBorder="1" applyAlignment="1">
      <alignment horizontal="right" vertical="center"/>
    </xf>
    <xf numFmtId="2" fontId="49" fillId="33" borderId="30" xfId="50" applyNumberFormat="1" applyFont="1" applyFill="1" applyBorder="1" applyAlignment="1">
      <alignment horizontal="right" vertical="center"/>
    </xf>
    <xf numFmtId="2" fontId="48" fillId="0" borderId="30" xfId="50" applyNumberFormat="1" applyFont="1" applyBorder="1" applyAlignment="1">
      <alignment horizontal="right" vertical="center"/>
    </xf>
    <xf numFmtId="2" fontId="5" fillId="0" borderId="30" xfId="47" applyNumberFormat="1" applyFont="1" applyFill="1" applyBorder="1" applyAlignment="1">
      <alignment horizontal="right" vertical="center"/>
      <protection/>
    </xf>
    <xf numFmtId="2" fontId="49" fillId="0" borderId="30" xfId="0" applyNumberFormat="1" applyFont="1" applyFill="1" applyBorder="1" applyAlignment="1">
      <alignment horizontal="right" vertical="center" wrapText="1"/>
    </xf>
    <xf numFmtId="2" fontId="49" fillId="0" borderId="30" xfId="51" applyNumberFormat="1" applyFont="1" applyFill="1" applyBorder="1" applyAlignment="1">
      <alignment horizontal="right" vertical="center"/>
    </xf>
    <xf numFmtId="2" fontId="49" fillId="0" borderId="30" xfId="0" applyNumberFormat="1" applyFont="1" applyBorder="1" applyAlignment="1">
      <alignment horizontal="right" vertical="center" wrapText="1"/>
    </xf>
    <xf numFmtId="2" fontId="50" fillId="0" borderId="28" xfId="50" applyNumberFormat="1" applyFont="1" applyFill="1" applyBorder="1" applyAlignment="1">
      <alignment horizontal="right" vertical="center"/>
    </xf>
    <xf numFmtId="2" fontId="49" fillId="0" borderId="28" xfId="50" applyNumberFormat="1" applyFont="1" applyFill="1" applyBorder="1" applyAlignment="1">
      <alignment horizontal="right" vertical="center"/>
    </xf>
    <xf numFmtId="2" fontId="5" fillId="0" borderId="30" xfId="49" applyNumberFormat="1" applyFont="1" applyFill="1" applyBorder="1" applyAlignment="1">
      <alignment horizontal="right" vertical="center"/>
    </xf>
    <xf numFmtId="2" fontId="5" fillId="0" borderId="30" xfId="49" applyNumberFormat="1" applyFont="1" applyBorder="1" applyAlignment="1">
      <alignment horizontal="right"/>
    </xf>
    <xf numFmtId="2" fontId="5" fillId="0" borderId="30" xfId="49" applyNumberFormat="1" applyFont="1" applyBorder="1" applyAlignment="1">
      <alignment horizontal="right" vertical="center"/>
    </xf>
    <xf numFmtId="0" fontId="49" fillId="33" borderId="0" xfId="0" applyFont="1" applyFill="1" applyBorder="1" applyAlignment="1">
      <alignment/>
    </xf>
    <xf numFmtId="2" fontId="49" fillId="0" borderId="30" xfId="49" applyNumberFormat="1" applyFont="1" applyFill="1" applyBorder="1" applyAlignment="1">
      <alignment horizontal="right" vertical="center"/>
    </xf>
    <xf numFmtId="2" fontId="49" fillId="0" borderId="30" xfId="0" applyNumberFormat="1" applyFont="1" applyBorder="1" applyAlignment="1">
      <alignment horizontal="right" vertical="center"/>
    </xf>
    <xf numFmtId="2" fontId="49" fillId="33" borderId="30" xfId="0" applyNumberFormat="1" applyFont="1" applyFill="1" applyBorder="1" applyAlignment="1">
      <alignment horizontal="right"/>
    </xf>
    <xf numFmtId="2" fontId="49" fillId="33" borderId="30" xfId="50" applyNumberFormat="1" applyFont="1" applyFill="1" applyBorder="1" applyAlignment="1">
      <alignment horizontal="right"/>
    </xf>
    <xf numFmtId="2" fontId="48" fillId="0" borderId="30" xfId="50" applyNumberFormat="1" applyFont="1" applyFill="1" applyBorder="1" applyAlignment="1">
      <alignment horizontal="right" vertical="center"/>
    </xf>
    <xf numFmtId="2" fontId="50" fillId="0" borderId="30" xfId="50" applyNumberFormat="1" applyFont="1" applyBorder="1" applyAlignment="1">
      <alignment horizontal="right" vertical="center"/>
    </xf>
    <xf numFmtId="2" fontId="49" fillId="0" borderId="31" xfId="0" applyNumberFormat="1" applyFont="1" applyBorder="1" applyAlignment="1">
      <alignment horizontal="right" vertical="center" wrapText="1"/>
    </xf>
    <xf numFmtId="2" fontId="50" fillId="0" borderId="26" xfId="50" applyNumberFormat="1" applyFont="1" applyBorder="1" applyAlignment="1">
      <alignment horizontal="right" vertical="center"/>
    </xf>
    <xf numFmtId="2" fontId="50" fillId="0" borderId="27" xfId="50" applyNumberFormat="1" applyFont="1" applyBorder="1" applyAlignment="1">
      <alignment horizontal="right" vertical="center"/>
    </xf>
    <xf numFmtId="2" fontId="50" fillId="0" borderId="29" xfId="50" applyNumberFormat="1" applyFont="1" applyBorder="1" applyAlignment="1">
      <alignment horizontal="right" vertical="center"/>
    </xf>
    <xf numFmtId="2" fontId="49" fillId="0" borderId="29" xfId="50" applyNumberFormat="1" applyFont="1" applyFill="1" applyBorder="1" applyAlignment="1">
      <alignment horizontal="right" vertical="center"/>
    </xf>
    <xf numFmtId="2" fontId="50" fillId="0" borderId="32" xfId="50" applyNumberFormat="1" applyFont="1" applyBorder="1" applyAlignment="1">
      <alignment horizontal="right" vertical="center"/>
    </xf>
    <xf numFmtId="2" fontId="49" fillId="0" borderId="30" xfId="50" applyNumberFormat="1" applyFont="1" applyBorder="1" applyAlignment="1">
      <alignment horizontal="center" vertical="center"/>
    </xf>
    <xf numFmtId="0" fontId="7" fillId="35" borderId="16" xfId="0" applyFont="1" applyFill="1" applyBorder="1" applyAlignment="1">
      <alignment horizontal="center" vertical="center"/>
    </xf>
    <xf numFmtId="0" fontId="7" fillId="35" borderId="22" xfId="0" applyFont="1" applyFill="1" applyBorder="1" applyAlignment="1">
      <alignment horizontal="center" vertical="center"/>
    </xf>
    <xf numFmtId="2" fontId="7" fillId="35" borderId="22" xfId="50" applyNumberFormat="1" applyFont="1" applyFill="1" applyBorder="1" applyAlignment="1">
      <alignment horizontal="right" vertical="center"/>
    </xf>
    <xf numFmtId="164" fontId="7" fillId="35" borderId="22" xfId="50" applyNumberFormat="1" applyFont="1" applyFill="1" applyBorder="1" applyAlignment="1">
      <alignment horizontal="center" vertical="center"/>
    </xf>
    <xf numFmtId="164" fontId="7" fillId="35" borderId="26" xfId="5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2" fontId="7" fillId="0" borderId="11" xfId="50" applyNumberFormat="1" applyFont="1" applyFill="1" applyBorder="1" applyAlignment="1">
      <alignment horizontal="right" vertical="center"/>
    </xf>
    <xf numFmtId="164" fontId="7" fillId="0" borderId="11" xfId="50" applyNumberFormat="1" applyFont="1" applyFill="1" applyBorder="1" applyAlignment="1">
      <alignment horizontal="center" vertical="center"/>
    </xf>
    <xf numFmtId="164" fontId="7" fillId="0" borderId="27" xfId="50" applyNumberFormat="1" applyFont="1" applyFill="1" applyBorder="1" applyAlignment="1">
      <alignment horizontal="center" vertical="center"/>
    </xf>
    <xf numFmtId="0" fontId="7" fillId="0" borderId="18"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17" xfId="0" applyFont="1" applyFill="1" applyBorder="1" applyAlignment="1">
      <alignment horizontal="center" vertical="center"/>
    </xf>
    <xf numFmtId="2" fontId="7" fillId="0" borderId="17" xfId="50" applyNumberFormat="1" applyFont="1" applyFill="1" applyBorder="1" applyAlignment="1">
      <alignment horizontal="right" vertical="center"/>
    </xf>
    <xf numFmtId="164" fontId="7" fillId="0" borderId="17" xfId="50" applyNumberFormat="1" applyFont="1" applyFill="1" applyBorder="1" applyAlignment="1">
      <alignment horizontal="center" vertical="center"/>
    </xf>
    <xf numFmtId="164" fontId="7" fillId="0" borderId="28" xfId="50" applyNumberFormat="1" applyFont="1" applyFill="1" applyBorder="1" applyAlignment="1">
      <alignment horizontal="center" vertical="center"/>
    </xf>
    <xf numFmtId="0" fontId="7" fillId="34" borderId="18" xfId="0" applyFont="1" applyFill="1" applyBorder="1" applyAlignment="1">
      <alignment horizontal="center" vertical="center"/>
    </xf>
    <xf numFmtId="0" fontId="7" fillId="34" borderId="20" xfId="0" applyFont="1" applyFill="1" applyBorder="1" applyAlignment="1">
      <alignment horizontal="left" vertical="center"/>
    </xf>
    <xf numFmtId="0" fontId="7" fillId="34" borderId="21" xfId="0" applyFont="1" applyFill="1" applyBorder="1" applyAlignment="1">
      <alignment horizontal="center" vertical="center"/>
    </xf>
    <xf numFmtId="2" fontId="7" fillId="34" borderId="21" xfId="50" applyNumberFormat="1" applyFont="1" applyFill="1" applyBorder="1" applyAlignment="1">
      <alignment horizontal="right" vertical="center"/>
    </xf>
    <xf numFmtId="164" fontId="7" fillId="34" borderId="33" xfId="50" applyNumberFormat="1" applyFont="1" applyFill="1" applyBorder="1" applyAlignment="1">
      <alignment horizontal="center" vertical="center"/>
    </xf>
    <xf numFmtId="164" fontId="7" fillId="34" borderId="28" xfId="50" applyNumberFormat="1" applyFont="1" applyFill="1" applyBorder="1" applyAlignment="1">
      <alignment horizontal="center" vertical="center"/>
    </xf>
    <xf numFmtId="0" fontId="52" fillId="0" borderId="12" xfId="0" applyFont="1" applyFill="1" applyBorder="1" applyAlignment="1">
      <alignment horizontal="center" vertical="center"/>
    </xf>
    <xf numFmtId="0" fontId="53" fillId="0" borderId="13" xfId="0" applyFont="1" applyFill="1" applyBorder="1" applyAlignment="1">
      <alignment vertical="center"/>
    </xf>
    <xf numFmtId="2" fontId="53" fillId="0" borderId="13" xfId="50" applyNumberFormat="1" applyFont="1" applyFill="1" applyBorder="1" applyAlignment="1">
      <alignment horizontal="right" vertical="center"/>
    </xf>
    <xf numFmtId="164" fontId="53" fillId="0" borderId="13" xfId="50" applyNumberFormat="1" applyFont="1" applyFill="1" applyBorder="1" applyAlignment="1">
      <alignment vertical="center"/>
    </xf>
    <xf numFmtId="164" fontId="53" fillId="0" borderId="30" xfId="50" applyNumberFormat="1" applyFont="1" applyFill="1" applyBorder="1" applyAlignment="1">
      <alignment vertical="center"/>
    </xf>
    <xf numFmtId="0" fontId="54" fillId="0" borderId="12" xfId="0" applyFont="1" applyBorder="1" applyAlignment="1">
      <alignment horizontal="center" vertical="center"/>
    </xf>
    <xf numFmtId="0" fontId="52" fillId="0" borderId="13" xfId="0" applyFont="1" applyFill="1" applyBorder="1" applyAlignment="1">
      <alignment vertical="center"/>
    </xf>
    <xf numFmtId="0" fontId="52" fillId="0" borderId="13" xfId="0" applyFont="1" applyFill="1" applyBorder="1" applyAlignment="1">
      <alignment horizontal="center" vertical="center"/>
    </xf>
    <xf numFmtId="2" fontId="52" fillId="0" borderId="13" xfId="50" applyNumberFormat="1" applyFont="1" applyFill="1" applyBorder="1" applyAlignment="1">
      <alignment horizontal="right" vertical="center"/>
    </xf>
    <xf numFmtId="164" fontId="52" fillId="0" borderId="13" xfId="50" applyNumberFormat="1" applyFont="1" applyFill="1" applyBorder="1" applyAlignment="1">
      <alignment vertical="center"/>
    </xf>
    <xf numFmtId="164" fontId="54" fillId="0" borderId="30" xfId="50" applyNumberFormat="1" applyFont="1" applyBorder="1" applyAlignment="1">
      <alignment horizontal="right" vertical="center" wrapText="1"/>
    </xf>
    <xf numFmtId="0" fontId="53" fillId="0" borderId="13" xfId="0" applyFont="1" applyBorder="1" applyAlignment="1">
      <alignment vertical="center" wrapText="1"/>
    </xf>
    <xf numFmtId="0" fontId="52" fillId="0" borderId="13" xfId="0" applyFont="1" applyBorder="1" applyAlignment="1">
      <alignment horizontal="center" vertical="center"/>
    </xf>
    <xf numFmtId="2" fontId="52" fillId="0" borderId="13" xfId="50" applyNumberFormat="1" applyFont="1" applyBorder="1" applyAlignment="1">
      <alignment horizontal="right" vertical="center"/>
    </xf>
    <xf numFmtId="164" fontId="52" fillId="0" borderId="13" xfId="50" applyNumberFormat="1" applyFont="1" applyBorder="1" applyAlignment="1">
      <alignment horizontal="right" vertical="center"/>
    </xf>
    <xf numFmtId="0" fontId="52" fillId="0" borderId="13" xfId="0" applyFont="1" applyBorder="1" applyAlignment="1">
      <alignment vertical="center" wrapText="1"/>
    </xf>
    <xf numFmtId="0" fontId="53" fillId="0" borderId="13" xfId="0" applyFont="1" applyFill="1" applyBorder="1" applyAlignment="1">
      <alignment horizontal="left" vertical="center"/>
    </xf>
    <xf numFmtId="0" fontId="52" fillId="0" borderId="13" xfId="0" applyFont="1" applyFill="1" applyBorder="1" applyAlignment="1">
      <alignment horizontal="left" vertical="center"/>
    </xf>
    <xf numFmtId="2" fontId="52" fillId="0" borderId="13" xfId="0" applyNumberFormat="1" applyFont="1" applyFill="1" applyBorder="1" applyAlignment="1">
      <alignment horizontal="right" vertical="center"/>
    </xf>
    <xf numFmtId="164" fontId="53" fillId="0" borderId="13" xfId="52" applyNumberFormat="1" applyFont="1" applyFill="1" applyBorder="1" applyAlignment="1">
      <alignment horizontal="right" vertical="center"/>
    </xf>
    <xf numFmtId="164" fontId="53" fillId="0" borderId="30" xfId="52" applyNumberFormat="1" applyFont="1" applyFill="1" applyBorder="1" applyAlignment="1">
      <alignment horizontal="left" vertical="center"/>
    </xf>
    <xf numFmtId="0" fontId="52" fillId="0" borderId="13" xfId="0" applyFont="1" applyFill="1" applyBorder="1" applyAlignment="1">
      <alignment horizontal="left" vertical="center" wrapText="1"/>
    </xf>
    <xf numFmtId="164" fontId="52" fillId="0" borderId="13" xfId="52" applyNumberFormat="1" applyFont="1" applyFill="1" applyBorder="1" applyAlignment="1">
      <alignment horizontal="right" vertical="center"/>
    </xf>
    <xf numFmtId="164" fontId="52" fillId="0" borderId="30" xfId="52" applyNumberFormat="1" applyFont="1" applyFill="1" applyBorder="1" applyAlignment="1">
      <alignment horizontal="left" vertical="center"/>
    </xf>
    <xf numFmtId="0" fontId="52" fillId="33" borderId="12" xfId="0" applyFont="1" applyFill="1" applyBorder="1" applyAlignment="1">
      <alignment horizontal="center" vertical="center"/>
    </xf>
    <xf numFmtId="0" fontId="53" fillId="33" borderId="13" xfId="0" applyFont="1" applyFill="1" applyBorder="1" applyAlignment="1">
      <alignment horizontal="left" vertical="center"/>
    </xf>
    <xf numFmtId="0" fontId="52" fillId="33" borderId="13" xfId="0" applyFont="1" applyFill="1" applyBorder="1" applyAlignment="1">
      <alignment horizontal="left" vertical="center"/>
    </xf>
    <xf numFmtId="2" fontId="52" fillId="33" borderId="13" xfId="50" applyNumberFormat="1" applyFont="1" applyFill="1" applyBorder="1" applyAlignment="1">
      <alignment horizontal="right" vertical="center"/>
    </xf>
    <xf numFmtId="164" fontId="53" fillId="33" borderId="13" xfId="50" applyNumberFormat="1" applyFont="1" applyFill="1" applyBorder="1" applyAlignment="1">
      <alignment horizontal="right" vertical="center"/>
    </xf>
    <xf numFmtId="164" fontId="53" fillId="33" borderId="30" xfId="50" applyNumberFormat="1" applyFont="1" applyFill="1" applyBorder="1" applyAlignment="1">
      <alignment horizontal="left" vertical="center"/>
    </xf>
    <xf numFmtId="0" fontId="52" fillId="33" borderId="13" xfId="0" applyFont="1" applyFill="1" applyBorder="1" applyAlignment="1">
      <alignment horizontal="left" vertical="center" wrapText="1"/>
    </xf>
    <xf numFmtId="0" fontId="52" fillId="33" borderId="13" xfId="0" applyFont="1" applyFill="1" applyBorder="1" applyAlignment="1">
      <alignment horizontal="center" vertical="center"/>
    </xf>
    <xf numFmtId="164" fontId="52" fillId="33" borderId="13" xfId="50" applyNumberFormat="1" applyFont="1" applyFill="1" applyBorder="1" applyAlignment="1">
      <alignment horizontal="right" vertical="center"/>
    </xf>
    <xf numFmtId="164" fontId="52" fillId="33" borderId="30" xfId="50" applyNumberFormat="1" applyFont="1" applyFill="1" applyBorder="1" applyAlignment="1">
      <alignment horizontal="left" vertical="center"/>
    </xf>
    <xf numFmtId="0" fontId="52" fillId="0" borderId="12" xfId="0" applyFont="1" applyBorder="1" applyAlignment="1">
      <alignment horizontal="center" vertical="center"/>
    </xf>
    <xf numFmtId="0" fontId="54" fillId="0" borderId="12" xfId="0" applyFont="1" applyBorder="1" applyAlignment="1">
      <alignment horizontal="center" vertical="center" wrapText="1"/>
    </xf>
    <xf numFmtId="0" fontId="8" fillId="33" borderId="13" xfId="0" applyFont="1" applyFill="1" applyBorder="1" applyAlignment="1">
      <alignment vertical="center"/>
    </xf>
    <xf numFmtId="0" fontId="54" fillId="0" borderId="13" xfId="0" applyFont="1" applyBorder="1" applyAlignment="1">
      <alignment horizontal="center" vertical="center"/>
    </xf>
    <xf numFmtId="2" fontId="54" fillId="0" borderId="13" xfId="50" applyNumberFormat="1" applyFont="1" applyBorder="1" applyAlignment="1">
      <alignment horizontal="right" vertical="center"/>
    </xf>
    <xf numFmtId="164" fontId="54" fillId="0" borderId="13" xfId="50" applyNumberFormat="1" applyFont="1" applyBorder="1" applyAlignment="1">
      <alignment horizontal="right" vertical="center"/>
    </xf>
    <xf numFmtId="0" fontId="8" fillId="33" borderId="13" xfId="0" applyFont="1" applyFill="1" applyBorder="1" applyAlignment="1">
      <alignment horizontal="left" vertical="center"/>
    </xf>
    <xf numFmtId="164" fontId="54" fillId="0" borderId="30" xfId="50" applyNumberFormat="1" applyFont="1" applyFill="1" applyBorder="1" applyAlignment="1">
      <alignment horizontal="right" vertical="center" wrapText="1"/>
    </xf>
    <xf numFmtId="0" fontId="53" fillId="0" borderId="13" xfId="0" applyFont="1" applyFill="1" applyBorder="1" applyAlignment="1">
      <alignment vertical="center" wrapText="1"/>
    </xf>
    <xf numFmtId="164" fontId="52" fillId="0" borderId="13" xfId="50" applyNumberFormat="1" applyFont="1" applyFill="1" applyBorder="1" applyAlignment="1">
      <alignment horizontal="right" vertical="center"/>
    </xf>
    <xf numFmtId="164" fontId="52" fillId="0" borderId="30" xfId="50" applyNumberFormat="1" applyFont="1" applyFill="1" applyBorder="1" applyAlignment="1">
      <alignment horizontal="center" vertical="center"/>
    </xf>
    <xf numFmtId="0" fontId="52" fillId="0" borderId="13" xfId="0" applyFont="1" applyFill="1" applyBorder="1" applyAlignment="1">
      <alignment vertical="center" wrapText="1"/>
    </xf>
    <xf numFmtId="0" fontId="54" fillId="0" borderId="13" xfId="0" applyFont="1" applyFill="1" applyBorder="1" applyAlignment="1">
      <alignment horizontal="justify" vertical="center"/>
    </xf>
    <xf numFmtId="164" fontId="52" fillId="0" borderId="13" xfId="50" applyNumberFormat="1" applyFont="1" applyFill="1" applyBorder="1" applyAlignment="1">
      <alignment horizontal="center" vertical="center"/>
    </xf>
    <xf numFmtId="0" fontId="55" fillId="0" borderId="13" xfId="0" applyFont="1" applyFill="1" applyBorder="1" applyAlignment="1">
      <alignment horizontal="justify" vertical="center"/>
    </xf>
    <xf numFmtId="0" fontId="8" fillId="0" borderId="13" xfId="47" applyFont="1" applyFill="1" applyBorder="1" applyAlignment="1">
      <alignment vertical="center" wrapText="1"/>
      <protection/>
    </xf>
    <xf numFmtId="167" fontId="8" fillId="0" borderId="13" xfId="47" applyNumberFormat="1" applyFont="1" applyFill="1" applyBorder="1" applyAlignment="1">
      <alignment horizontal="center" vertical="center"/>
      <protection/>
    </xf>
    <xf numFmtId="2" fontId="8" fillId="0" borderId="13" xfId="47" applyNumberFormat="1" applyFont="1" applyFill="1" applyBorder="1" applyAlignment="1">
      <alignment horizontal="right" vertical="center"/>
      <protection/>
    </xf>
    <xf numFmtId="164" fontId="9" fillId="0" borderId="13" xfId="54" applyNumberFormat="1" applyFont="1" applyFill="1" applyBorder="1" applyAlignment="1">
      <alignment vertical="center"/>
    </xf>
    <xf numFmtId="164" fontId="9" fillId="0" borderId="30" xfId="47" applyNumberFormat="1" applyFont="1" applyFill="1" applyBorder="1" applyAlignment="1">
      <alignment vertical="center"/>
      <protection/>
    </xf>
    <xf numFmtId="0" fontId="10" fillId="0" borderId="13" xfId="47" applyFont="1" applyFill="1" applyBorder="1" applyAlignment="1">
      <alignment vertical="center" wrapText="1"/>
      <protection/>
    </xf>
    <xf numFmtId="164" fontId="9" fillId="0" borderId="13" xfId="47" applyNumberFormat="1" applyFont="1" applyFill="1" applyBorder="1" applyAlignment="1">
      <alignment vertical="center"/>
      <protection/>
    </xf>
    <xf numFmtId="0" fontId="52" fillId="0" borderId="12" xfId="0" applyFont="1" applyFill="1" applyBorder="1" applyAlignment="1">
      <alignment horizontal="center" vertical="center" wrapText="1"/>
    </xf>
    <xf numFmtId="0" fontId="52" fillId="0" borderId="13" xfId="0" applyFont="1" applyFill="1" applyBorder="1" applyAlignment="1">
      <alignment horizontal="justify" vertical="center" wrapText="1"/>
    </xf>
    <xf numFmtId="0" fontId="52" fillId="0" borderId="13" xfId="0" applyFont="1" applyFill="1" applyBorder="1" applyAlignment="1">
      <alignment horizontal="center" vertical="center" wrapText="1"/>
    </xf>
    <xf numFmtId="0" fontId="53" fillId="0" borderId="13" xfId="0" applyFont="1" applyFill="1" applyBorder="1" applyAlignment="1">
      <alignment horizontal="justify" vertical="center" wrapText="1"/>
    </xf>
    <xf numFmtId="164" fontId="52" fillId="0" borderId="30" xfId="54" applyNumberFormat="1" applyFont="1" applyFill="1" applyBorder="1" applyAlignment="1">
      <alignment vertical="center" wrapText="1"/>
    </xf>
    <xf numFmtId="0" fontId="53" fillId="0" borderId="14" xfId="0" applyFont="1" applyFill="1" applyBorder="1" applyAlignment="1">
      <alignment horizontal="justify" vertical="center" wrapText="1"/>
    </xf>
    <xf numFmtId="0" fontId="52" fillId="0" borderId="23" xfId="0" applyFont="1" applyFill="1" applyBorder="1" applyAlignment="1">
      <alignment horizontal="center" vertical="center" wrapText="1"/>
    </xf>
    <xf numFmtId="0" fontId="54" fillId="0" borderId="13" xfId="0" applyFont="1" applyFill="1" applyBorder="1" applyAlignment="1">
      <alignment vertical="center" wrapText="1"/>
    </xf>
    <xf numFmtId="0" fontId="52" fillId="0" borderId="24" xfId="0" applyFont="1" applyFill="1" applyBorder="1" applyAlignment="1">
      <alignment horizontal="center" vertical="center" wrapText="1"/>
    </xf>
    <xf numFmtId="2" fontId="52" fillId="0" borderId="13" xfId="0" applyNumberFormat="1" applyFont="1" applyFill="1" applyBorder="1" applyAlignment="1">
      <alignment horizontal="right" vertical="center" wrapText="1"/>
    </xf>
    <xf numFmtId="164" fontId="52" fillId="0" borderId="13" xfId="54" applyNumberFormat="1" applyFont="1" applyFill="1" applyBorder="1" applyAlignment="1">
      <alignment vertical="center" wrapText="1"/>
    </xf>
    <xf numFmtId="0" fontId="52" fillId="0" borderId="17" xfId="0" applyFont="1" applyFill="1" applyBorder="1" applyAlignment="1">
      <alignment vertical="center" wrapText="1"/>
    </xf>
    <xf numFmtId="2" fontId="52" fillId="0" borderId="13" xfId="51" applyNumberFormat="1" applyFont="1" applyFill="1" applyBorder="1" applyAlignment="1">
      <alignment horizontal="right" vertical="center"/>
    </xf>
    <xf numFmtId="164" fontId="52" fillId="0" borderId="13" xfId="56" applyNumberFormat="1" applyFont="1" applyFill="1" applyBorder="1" applyAlignment="1">
      <alignment horizontal="right" vertical="center"/>
    </xf>
    <xf numFmtId="0" fontId="8" fillId="0" borderId="13" xfId="0" applyFont="1" applyFill="1" applyBorder="1" applyAlignment="1">
      <alignment vertical="center" wrapText="1"/>
    </xf>
    <xf numFmtId="164" fontId="52" fillId="0" borderId="13" xfId="56" applyNumberFormat="1" applyFont="1" applyFill="1" applyBorder="1" applyAlignment="1">
      <alignment vertical="center" wrapText="1"/>
    </xf>
    <xf numFmtId="2" fontId="52" fillId="0" borderId="12" xfId="0" applyNumberFormat="1" applyFont="1" applyFill="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vertical="center"/>
    </xf>
    <xf numFmtId="0" fontId="52" fillId="0" borderId="13" xfId="0" applyFont="1" applyBorder="1" applyAlignment="1">
      <alignment horizontal="center" vertical="center" wrapText="1"/>
    </xf>
    <xf numFmtId="2" fontId="52" fillId="0" borderId="13" xfId="0" applyNumberFormat="1" applyFont="1" applyBorder="1" applyAlignment="1">
      <alignment horizontal="right" vertical="center" wrapText="1"/>
    </xf>
    <xf numFmtId="164" fontId="52" fillId="0" borderId="13" xfId="54" applyNumberFormat="1" applyFont="1" applyBorder="1" applyAlignment="1">
      <alignment vertical="center" wrapText="1"/>
    </xf>
    <xf numFmtId="164" fontId="52" fillId="0" borderId="30" xfId="54" applyNumberFormat="1" applyFont="1" applyBorder="1" applyAlignment="1">
      <alignment vertical="center" wrapText="1"/>
    </xf>
    <xf numFmtId="0" fontId="52" fillId="0" borderId="18" xfId="0" applyFont="1" applyFill="1" applyBorder="1" applyAlignment="1">
      <alignment horizontal="center" vertical="center"/>
    </xf>
    <xf numFmtId="0" fontId="52" fillId="0" borderId="17" xfId="0" applyFont="1" applyFill="1" applyBorder="1" applyAlignment="1">
      <alignment vertical="center"/>
    </xf>
    <xf numFmtId="0" fontId="53" fillId="0" borderId="17" xfId="0" applyFont="1" applyFill="1" applyBorder="1" applyAlignment="1">
      <alignment vertical="center"/>
    </xf>
    <xf numFmtId="2" fontId="53" fillId="0" borderId="17" xfId="50" applyNumberFormat="1" applyFont="1" applyFill="1" applyBorder="1" applyAlignment="1">
      <alignment horizontal="right" vertical="center"/>
    </xf>
    <xf numFmtId="164" fontId="53" fillId="0" borderId="17" xfId="50" applyNumberFormat="1" applyFont="1" applyFill="1" applyBorder="1" applyAlignment="1">
      <alignment vertical="center"/>
    </xf>
    <xf numFmtId="164" fontId="53" fillId="0" borderId="28" xfId="50" applyNumberFormat="1" applyFont="1" applyFill="1" applyBorder="1" applyAlignment="1">
      <alignment vertical="center"/>
    </xf>
    <xf numFmtId="0" fontId="52" fillId="0" borderId="13" xfId="0" applyFont="1" applyBorder="1" applyAlignment="1">
      <alignment horizontal="left" vertical="center" wrapText="1"/>
    </xf>
    <xf numFmtId="0" fontId="52" fillId="0" borderId="17" xfId="0" applyFont="1" applyFill="1" applyBorder="1" applyAlignment="1">
      <alignment horizontal="center" vertical="center"/>
    </xf>
    <xf numFmtId="2" fontId="52" fillId="0" borderId="17" xfId="50" applyNumberFormat="1" applyFont="1" applyFill="1" applyBorder="1" applyAlignment="1">
      <alignment horizontal="right" vertical="center"/>
    </xf>
    <xf numFmtId="164" fontId="52" fillId="0" borderId="17" xfId="50" applyNumberFormat="1" applyFont="1" applyFill="1" applyBorder="1" applyAlignment="1">
      <alignment vertical="center"/>
    </xf>
    <xf numFmtId="0" fontId="52" fillId="0" borderId="17" xfId="0" applyFont="1" applyBorder="1" applyAlignment="1">
      <alignment vertical="center" wrapText="1"/>
    </xf>
    <xf numFmtId="0" fontId="52" fillId="0" borderId="17" xfId="0" applyFont="1" applyBorder="1" applyAlignment="1">
      <alignment horizontal="center" vertical="center"/>
    </xf>
    <xf numFmtId="2" fontId="54" fillId="0" borderId="12" xfId="0" applyNumberFormat="1" applyFont="1" applyBorder="1" applyAlignment="1">
      <alignment horizontal="center" vertical="center"/>
    </xf>
    <xf numFmtId="164" fontId="52" fillId="0" borderId="13" xfId="49" applyNumberFormat="1" applyFont="1" applyFill="1" applyBorder="1" applyAlignment="1">
      <alignment horizontal="right" vertical="center"/>
    </xf>
    <xf numFmtId="164" fontId="52" fillId="0" borderId="30" xfId="49" applyNumberFormat="1" applyFont="1" applyFill="1" applyBorder="1" applyAlignment="1">
      <alignment horizontal="left" vertical="center"/>
    </xf>
    <xf numFmtId="0" fontId="52" fillId="0" borderId="12" xfId="0" applyFont="1" applyFill="1" applyBorder="1" applyAlignment="1">
      <alignment horizontal="right" vertical="center"/>
    </xf>
    <xf numFmtId="0" fontId="52" fillId="33" borderId="12" xfId="0" applyFont="1" applyFill="1" applyBorder="1" applyAlignment="1">
      <alignment horizontal="right" vertical="center"/>
    </xf>
    <xf numFmtId="0" fontId="54" fillId="0" borderId="13" xfId="0" applyFont="1" applyBorder="1" applyAlignment="1">
      <alignment vertical="center"/>
    </xf>
    <xf numFmtId="164" fontId="52" fillId="33" borderId="30" xfId="50" applyNumberFormat="1" applyFont="1" applyFill="1" applyBorder="1" applyAlignment="1">
      <alignment horizontal="center" vertical="center"/>
    </xf>
    <xf numFmtId="0" fontId="54" fillId="0" borderId="13" xfId="0" applyFont="1" applyFill="1" applyBorder="1" applyAlignment="1">
      <alignment horizontal="center" vertical="center" wrapText="1"/>
    </xf>
    <xf numFmtId="2" fontId="8" fillId="0" borderId="13" xfId="49" applyNumberFormat="1" applyFont="1" applyFill="1" applyBorder="1" applyAlignment="1">
      <alignment horizontal="right" vertical="center"/>
    </xf>
    <xf numFmtId="164" fontId="52" fillId="0" borderId="34" xfId="49" applyNumberFormat="1" applyFont="1" applyFill="1" applyBorder="1" applyAlignment="1">
      <alignment/>
    </xf>
    <xf numFmtId="0" fontId="54" fillId="0" borderId="13" xfId="0" applyFont="1" applyFill="1" applyBorder="1" applyAlignment="1">
      <alignment horizontal="left" vertical="center" wrapText="1"/>
    </xf>
    <xf numFmtId="2" fontId="8" fillId="0" borderId="13" xfId="49" applyNumberFormat="1" applyFont="1" applyBorder="1" applyAlignment="1">
      <alignment horizontal="right"/>
    </xf>
    <xf numFmtId="0" fontId="54" fillId="0" borderId="19" xfId="0" applyFont="1" applyFill="1" applyBorder="1" applyAlignment="1">
      <alignment horizontal="left" vertical="center" wrapText="1"/>
    </xf>
    <xf numFmtId="0" fontId="54" fillId="0" borderId="19" xfId="0" applyFont="1" applyFill="1" applyBorder="1" applyAlignment="1">
      <alignment horizontal="center" vertical="center" wrapText="1"/>
    </xf>
    <xf numFmtId="170" fontId="52" fillId="0" borderId="12" xfId="0" applyNumberFormat="1" applyFont="1" applyFill="1" applyBorder="1" applyAlignment="1">
      <alignment horizontal="center" vertical="center"/>
    </xf>
    <xf numFmtId="0" fontId="54" fillId="0" borderId="13" xfId="0" applyFont="1" applyFill="1" applyBorder="1" applyAlignment="1">
      <alignment horizontal="justify" vertical="center" wrapText="1"/>
    </xf>
    <xf numFmtId="2" fontId="8" fillId="0" borderId="13" xfId="49" applyNumberFormat="1" applyFont="1" applyBorder="1" applyAlignment="1">
      <alignment horizontal="right" vertical="center"/>
    </xf>
    <xf numFmtId="164" fontId="52" fillId="0" borderId="34" xfId="49" applyNumberFormat="1" applyFont="1" applyFill="1" applyBorder="1" applyAlignment="1">
      <alignment vertical="center"/>
    </xf>
    <xf numFmtId="0" fontId="54" fillId="0" borderId="13" xfId="0" applyFont="1" applyBorder="1" applyAlignment="1">
      <alignment horizontal="justify" vertical="center"/>
    </xf>
    <xf numFmtId="0" fontId="52" fillId="0" borderId="12" xfId="0" applyFont="1" applyFill="1" applyBorder="1" applyAlignment="1">
      <alignment horizontal="left" vertical="center"/>
    </xf>
    <xf numFmtId="0" fontId="52" fillId="33" borderId="13" xfId="0" applyFont="1" applyFill="1" applyBorder="1" applyAlignment="1">
      <alignment/>
    </xf>
    <xf numFmtId="0" fontId="52" fillId="33" borderId="0" xfId="0" applyFont="1" applyFill="1" applyAlignment="1">
      <alignment/>
    </xf>
    <xf numFmtId="2" fontId="52" fillId="0" borderId="13" xfId="49" applyNumberFormat="1" applyFont="1" applyFill="1" applyBorder="1" applyAlignment="1">
      <alignment horizontal="right" vertical="center"/>
    </xf>
    <xf numFmtId="0" fontId="52" fillId="33" borderId="13" xfId="0" applyFont="1" applyFill="1" applyBorder="1" applyAlignment="1">
      <alignment horizontal="center"/>
    </xf>
    <xf numFmtId="0" fontId="52" fillId="0" borderId="12" xfId="0" applyFont="1" applyFill="1" applyBorder="1" applyAlignment="1">
      <alignment horizontal="center" vertical="top" wrapText="1"/>
    </xf>
    <xf numFmtId="0" fontId="52" fillId="0" borderId="13" xfId="0" applyFont="1" applyBorder="1" applyAlignment="1">
      <alignment horizontal="justify" vertical="center" wrapText="1"/>
    </xf>
    <xf numFmtId="2" fontId="52" fillId="0" borderId="13" xfId="0" applyNumberFormat="1" applyFont="1" applyBorder="1" applyAlignment="1">
      <alignment horizontal="right" vertical="center"/>
    </xf>
    <xf numFmtId="0" fontId="54" fillId="0" borderId="12" xfId="0" applyFont="1" applyBorder="1" applyAlignment="1">
      <alignment horizontal="left" vertical="center" wrapText="1"/>
    </xf>
    <xf numFmtId="2" fontId="52" fillId="33" borderId="13" xfId="0" applyNumberFormat="1" applyFont="1" applyFill="1" applyBorder="1" applyAlignment="1">
      <alignment horizontal="right"/>
    </xf>
    <xf numFmtId="164" fontId="52" fillId="33" borderId="13" xfId="52" applyNumberFormat="1" applyFont="1" applyFill="1" applyBorder="1" applyAlignment="1">
      <alignment/>
    </xf>
    <xf numFmtId="0" fontId="54" fillId="0" borderId="13" xfId="0" applyFont="1" applyBorder="1" applyAlignment="1">
      <alignment horizontal="center" vertical="center" wrapText="1"/>
    </xf>
    <xf numFmtId="0" fontId="54" fillId="0" borderId="13" xfId="0" applyFont="1" applyBorder="1" applyAlignment="1">
      <alignment horizontal="left" vertical="center" wrapText="1"/>
    </xf>
    <xf numFmtId="0" fontId="52" fillId="0" borderId="18" xfId="0" applyFont="1" applyBorder="1" applyAlignment="1">
      <alignment horizontal="center" vertical="center" wrapText="1"/>
    </xf>
    <xf numFmtId="0" fontId="52" fillId="0" borderId="20" xfId="0" applyFont="1" applyBorder="1" applyAlignment="1">
      <alignment vertical="center"/>
    </xf>
    <xf numFmtId="164" fontId="52" fillId="0" borderId="33" xfId="54" applyNumberFormat="1" applyFont="1" applyBorder="1" applyAlignment="1">
      <alignment vertical="center" wrapText="1"/>
    </xf>
    <xf numFmtId="164" fontId="52" fillId="0" borderId="28" xfId="54" applyNumberFormat="1" applyFont="1" applyBorder="1" applyAlignment="1">
      <alignment vertical="center" wrapText="1"/>
    </xf>
    <xf numFmtId="0" fontId="53" fillId="0" borderId="18" xfId="0" applyFont="1" applyFill="1" applyBorder="1" applyAlignment="1">
      <alignment horizontal="center" vertical="center"/>
    </xf>
    <xf numFmtId="0" fontId="53" fillId="33" borderId="12" xfId="0" applyFont="1" applyFill="1" applyBorder="1" applyAlignment="1">
      <alignment horizontal="center" vertical="center"/>
    </xf>
    <xf numFmtId="0" fontId="53" fillId="0" borderId="12" xfId="0" applyFont="1" applyFill="1" applyBorder="1" applyAlignment="1">
      <alignment horizontal="center" vertical="center"/>
    </xf>
    <xf numFmtId="0" fontId="54" fillId="0" borderId="13" xfId="0" applyFont="1" applyBorder="1" applyAlignment="1">
      <alignment vertical="center" wrapText="1"/>
    </xf>
    <xf numFmtId="0" fontId="54" fillId="0" borderId="12" xfId="0" applyFont="1" applyBorder="1" applyAlignment="1">
      <alignment vertical="center" wrapText="1"/>
    </xf>
    <xf numFmtId="164" fontId="56" fillId="0" borderId="13" xfId="50" applyNumberFormat="1" applyFont="1" applyBorder="1" applyAlignment="1">
      <alignment horizontal="right" vertical="center"/>
    </xf>
    <xf numFmtId="164" fontId="56" fillId="0" borderId="30" xfId="50" applyNumberFormat="1" applyFont="1" applyBorder="1" applyAlignment="1">
      <alignment horizontal="right" vertical="center" wrapText="1"/>
    </xf>
    <xf numFmtId="164" fontId="52" fillId="33" borderId="13" xfId="50" applyNumberFormat="1" applyFont="1" applyFill="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justify" vertical="center" wrapText="1"/>
    </xf>
    <xf numFmtId="0" fontId="52" fillId="0" borderId="23" xfId="0" applyFont="1" applyFill="1" applyBorder="1" applyAlignment="1">
      <alignment horizontal="center" vertical="center"/>
    </xf>
    <xf numFmtId="0" fontId="52" fillId="0" borderId="24" xfId="0" applyFont="1" applyBorder="1" applyAlignment="1">
      <alignment horizontal="center" vertical="center"/>
    </xf>
    <xf numFmtId="0" fontId="52" fillId="0" borderId="13" xfId="0" applyFont="1" applyBorder="1" applyAlignment="1">
      <alignment horizontal="justify" vertical="justify"/>
    </xf>
    <xf numFmtId="0" fontId="52" fillId="0" borderId="13" xfId="0" applyFont="1" applyBorder="1" applyAlignment="1">
      <alignment/>
    </xf>
    <xf numFmtId="0" fontId="52" fillId="0" borderId="12" xfId="0" applyFont="1" applyFill="1" applyBorder="1" applyAlignment="1">
      <alignment/>
    </xf>
    <xf numFmtId="164" fontId="53" fillId="0" borderId="13" xfId="50" applyNumberFormat="1" applyFont="1" applyFill="1" applyBorder="1" applyAlignment="1">
      <alignment horizontal="right" vertical="center"/>
    </xf>
    <xf numFmtId="164" fontId="53" fillId="0" borderId="30" xfId="50" applyNumberFormat="1" applyFont="1" applyFill="1" applyBorder="1" applyAlignment="1">
      <alignment horizontal="right" vertical="center"/>
    </xf>
    <xf numFmtId="0" fontId="54" fillId="36" borderId="13" xfId="0" applyFont="1" applyFill="1" applyBorder="1" applyAlignment="1">
      <alignment horizontal="justify" vertical="center"/>
    </xf>
    <xf numFmtId="0" fontId="52" fillId="33" borderId="12" xfId="0" applyFont="1" applyFill="1" applyBorder="1" applyAlignment="1">
      <alignment/>
    </xf>
    <xf numFmtId="0" fontId="52" fillId="33" borderId="13" xfId="0" applyFont="1" applyFill="1" applyBorder="1" applyAlignment="1">
      <alignment horizontal="justify" vertical="center" wrapText="1"/>
    </xf>
    <xf numFmtId="0" fontId="52" fillId="33" borderId="12" xfId="0" applyFont="1" applyFill="1" applyBorder="1" applyAlignment="1">
      <alignment horizontal="left" vertical="center"/>
    </xf>
    <xf numFmtId="0" fontId="52" fillId="33" borderId="12" xfId="0" applyFont="1" applyFill="1" applyBorder="1" applyAlignment="1">
      <alignment horizontal="center"/>
    </xf>
    <xf numFmtId="2" fontId="52" fillId="33" borderId="13" xfId="50" applyNumberFormat="1" applyFont="1" applyFill="1" applyBorder="1" applyAlignment="1">
      <alignment horizontal="right"/>
    </xf>
    <xf numFmtId="164" fontId="52" fillId="33" borderId="13" xfId="50" applyNumberFormat="1" applyFont="1" applyFill="1" applyBorder="1" applyAlignment="1">
      <alignment/>
    </xf>
    <xf numFmtId="0" fontId="52" fillId="0" borderId="12" xfId="0" applyFont="1" applyBorder="1" applyAlignment="1">
      <alignment horizontal="center" vertical="top" wrapText="1"/>
    </xf>
    <xf numFmtId="164" fontId="52" fillId="0" borderId="17" xfId="50" applyNumberFormat="1" applyFont="1" applyFill="1" applyBorder="1" applyAlignment="1">
      <alignment horizontal="right" vertical="center"/>
    </xf>
    <xf numFmtId="2" fontId="54" fillId="0" borderId="13" xfId="50" applyNumberFormat="1" applyFont="1" applyFill="1" applyBorder="1" applyAlignment="1">
      <alignment horizontal="right" vertical="center"/>
    </xf>
    <xf numFmtId="164" fontId="54" fillId="0" borderId="13" xfId="50" applyNumberFormat="1" applyFont="1" applyFill="1" applyBorder="1" applyAlignment="1">
      <alignment horizontal="right" vertical="center"/>
    </xf>
    <xf numFmtId="164" fontId="52" fillId="0" borderId="34" xfId="50" applyNumberFormat="1" applyFont="1" applyFill="1" applyBorder="1" applyAlignment="1">
      <alignment/>
    </xf>
    <xf numFmtId="0" fontId="53" fillId="0" borderId="13" xfId="0" applyFont="1" applyBorder="1" applyAlignment="1">
      <alignment vertical="center"/>
    </xf>
    <xf numFmtId="2" fontId="53" fillId="0" borderId="13" xfId="50" applyNumberFormat="1" applyFont="1" applyBorder="1" applyAlignment="1">
      <alignment horizontal="right" vertical="center"/>
    </xf>
    <xf numFmtId="164" fontId="53" fillId="0" borderId="13" xfId="50" applyNumberFormat="1" applyFont="1" applyBorder="1" applyAlignment="1">
      <alignment horizontal="right" vertical="center"/>
    </xf>
    <xf numFmtId="164" fontId="53" fillId="0" borderId="30" xfId="56" applyNumberFormat="1" applyFont="1" applyBorder="1" applyAlignment="1">
      <alignment horizontal="right" vertical="center"/>
    </xf>
    <xf numFmtId="0" fontId="52" fillId="0" borderId="25" xfId="0" applyFont="1" applyBorder="1" applyAlignment="1">
      <alignment horizontal="center" vertical="center" wrapText="1"/>
    </xf>
    <xf numFmtId="0" fontId="52" fillId="0" borderId="19" xfId="0" applyFont="1" applyBorder="1" applyAlignment="1">
      <alignment vertical="center"/>
    </xf>
    <xf numFmtId="0" fontId="52" fillId="0" borderId="19" xfId="0" applyFont="1" applyBorder="1" applyAlignment="1">
      <alignment horizontal="center" vertical="center" wrapText="1"/>
    </xf>
    <xf numFmtId="2" fontId="52" fillId="0" borderId="19" xfId="0" applyNumberFormat="1" applyFont="1" applyBorder="1" applyAlignment="1">
      <alignment horizontal="right" vertical="center" wrapText="1"/>
    </xf>
    <xf numFmtId="164" fontId="52" fillId="0" borderId="19" xfId="54" applyNumberFormat="1" applyFont="1" applyBorder="1" applyAlignment="1">
      <alignment vertical="center" wrapText="1"/>
    </xf>
    <xf numFmtId="164" fontId="52" fillId="0" borderId="31" xfId="54" applyNumberFormat="1" applyFont="1" applyBorder="1" applyAlignment="1">
      <alignment vertical="center" wrapText="1"/>
    </xf>
    <xf numFmtId="0" fontId="52" fillId="0" borderId="16" xfId="0" applyFont="1" applyBorder="1" applyAlignment="1">
      <alignment horizontal="center" vertical="center"/>
    </xf>
    <xf numFmtId="0" fontId="52" fillId="0" borderId="22" xfId="0" applyFont="1" applyBorder="1" applyAlignment="1">
      <alignment vertical="center"/>
    </xf>
    <xf numFmtId="0" fontId="53" fillId="0" borderId="22" xfId="0" applyFont="1" applyBorder="1" applyAlignment="1">
      <alignment vertical="center"/>
    </xf>
    <xf numFmtId="2" fontId="53" fillId="0" borderId="22" xfId="50" applyNumberFormat="1" applyFont="1" applyBorder="1" applyAlignment="1">
      <alignment horizontal="right" vertical="center"/>
    </xf>
    <xf numFmtId="164" fontId="53" fillId="0" borderId="22" xfId="50" applyNumberFormat="1" applyFont="1" applyBorder="1" applyAlignment="1">
      <alignment horizontal="right" vertical="center"/>
    </xf>
    <xf numFmtId="164" fontId="52" fillId="0" borderId="26" xfId="0" applyNumberFormat="1" applyFont="1" applyBorder="1" applyAlignment="1">
      <alignment vertical="center"/>
    </xf>
    <xf numFmtId="0" fontId="52" fillId="0" borderId="10" xfId="0" applyFont="1" applyBorder="1" applyAlignment="1">
      <alignment horizontal="center" vertical="center"/>
    </xf>
    <xf numFmtId="0" fontId="52" fillId="0" borderId="11" xfId="0" applyFont="1" applyBorder="1" applyAlignment="1">
      <alignment vertical="center"/>
    </xf>
    <xf numFmtId="0" fontId="53" fillId="0" borderId="11" xfId="0" applyFont="1" applyBorder="1" applyAlignment="1">
      <alignment vertical="center"/>
    </xf>
    <xf numFmtId="2" fontId="53" fillId="0" borderId="11" xfId="50" applyNumberFormat="1" applyFont="1" applyBorder="1" applyAlignment="1">
      <alignment horizontal="right" vertical="center"/>
    </xf>
    <xf numFmtId="164" fontId="53" fillId="0" borderId="11" xfId="50" applyNumberFormat="1" applyFont="1" applyBorder="1" applyAlignment="1">
      <alignment horizontal="right" vertical="center"/>
    </xf>
    <xf numFmtId="164" fontId="52" fillId="0" borderId="27" xfId="0" applyNumberFormat="1" applyFont="1" applyBorder="1" applyAlignment="1">
      <alignment vertical="center"/>
    </xf>
    <xf numFmtId="164" fontId="53" fillId="0" borderId="30" xfId="50" applyNumberFormat="1" applyFont="1" applyBorder="1" applyAlignment="1">
      <alignment horizontal="right" vertical="center"/>
    </xf>
    <xf numFmtId="0" fontId="7" fillId="0" borderId="20" xfId="0" applyFont="1" applyFill="1" applyBorder="1" applyAlignment="1">
      <alignment horizontal="left" vertical="center"/>
    </xf>
    <xf numFmtId="0" fontId="53" fillId="0" borderId="21" xfId="0" applyFont="1" applyBorder="1" applyAlignment="1">
      <alignment vertical="center"/>
    </xf>
    <xf numFmtId="2" fontId="53" fillId="0" borderId="21" xfId="50" applyNumberFormat="1" applyFont="1" applyBorder="1" applyAlignment="1">
      <alignment horizontal="right" vertical="center"/>
    </xf>
    <xf numFmtId="164" fontId="53" fillId="0" borderId="24" xfId="50" applyNumberFormat="1" applyFont="1" applyBorder="1" applyAlignment="1">
      <alignment horizontal="right" vertical="center"/>
    </xf>
    <xf numFmtId="164" fontId="52" fillId="0" borderId="30" xfId="50" applyNumberFormat="1" applyFont="1" applyFill="1" applyBorder="1" applyAlignment="1">
      <alignment horizontal="right" vertical="center"/>
    </xf>
    <xf numFmtId="0" fontId="52" fillId="0" borderId="21" xfId="0" applyFont="1" applyFill="1" applyBorder="1" applyAlignment="1">
      <alignment horizontal="center" vertical="center"/>
    </xf>
    <xf numFmtId="2" fontId="52" fillId="0" borderId="21" xfId="50" applyNumberFormat="1" applyFont="1" applyFill="1" applyBorder="1" applyAlignment="1">
      <alignment horizontal="right" vertical="center"/>
    </xf>
    <xf numFmtId="164" fontId="52" fillId="0" borderId="24" xfId="50" applyNumberFormat="1" applyFont="1" applyFill="1" applyBorder="1" applyAlignment="1">
      <alignment horizontal="right" vertical="center"/>
    </xf>
    <xf numFmtId="164" fontId="52" fillId="0" borderId="30" xfId="50" applyNumberFormat="1" applyFont="1" applyBorder="1" applyAlignment="1">
      <alignment horizontal="right" vertical="center"/>
    </xf>
    <xf numFmtId="0" fontId="52" fillId="0" borderId="15" xfId="0" applyFont="1" applyBorder="1" applyAlignment="1">
      <alignment horizontal="center" vertical="center"/>
    </xf>
    <xf numFmtId="0" fontId="52" fillId="0" borderId="14" xfId="0" applyFont="1" applyBorder="1" applyAlignment="1">
      <alignment vertical="center"/>
    </xf>
    <xf numFmtId="0" fontId="53" fillId="0" borderId="14" xfId="0" applyFont="1" applyBorder="1" applyAlignment="1">
      <alignment vertical="center"/>
    </xf>
    <xf numFmtId="2" fontId="53" fillId="0" borderId="14" xfId="50" applyNumberFormat="1" applyFont="1" applyBorder="1" applyAlignment="1">
      <alignment horizontal="right" vertical="center"/>
    </xf>
    <xf numFmtId="164" fontId="53" fillId="0" borderId="14" xfId="50" applyNumberFormat="1" applyFont="1" applyBorder="1" applyAlignment="1">
      <alignment horizontal="right" vertical="center"/>
    </xf>
    <xf numFmtId="164" fontId="53" fillId="0" borderId="32" xfId="50" applyNumberFormat="1" applyFont="1" applyBorder="1" applyAlignment="1">
      <alignment horizontal="right" vertical="center"/>
    </xf>
    <xf numFmtId="164" fontId="53" fillId="0" borderId="26" xfId="50" applyNumberFormat="1" applyFont="1" applyBorder="1" applyAlignment="1">
      <alignment horizontal="right" vertical="center"/>
    </xf>
    <xf numFmtId="164" fontId="10" fillId="0" borderId="26" xfId="50" applyNumberFormat="1" applyFont="1" applyBorder="1" applyAlignment="1">
      <alignment vertical="center"/>
    </xf>
    <xf numFmtId="0" fontId="52" fillId="0" borderId="0" xfId="0" applyFont="1" applyAlignment="1">
      <alignment horizontal="center" vertical="center"/>
    </xf>
    <xf numFmtId="0" fontId="52" fillId="0" borderId="0" xfId="0" applyFont="1" applyAlignment="1">
      <alignment vertical="center"/>
    </xf>
    <xf numFmtId="2" fontId="52" fillId="0" borderId="0" xfId="0" applyNumberFormat="1" applyFont="1" applyAlignment="1">
      <alignment horizontal="right" vertical="center"/>
    </xf>
    <xf numFmtId="164" fontId="52" fillId="0" borderId="0" xfId="0" applyNumberFormat="1" applyFont="1" applyAlignment="1">
      <alignment vertical="center"/>
    </xf>
    <xf numFmtId="2" fontId="52" fillId="0" borderId="0" xfId="50" applyNumberFormat="1" applyFont="1" applyAlignment="1">
      <alignment horizontal="right" vertical="center"/>
    </xf>
    <xf numFmtId="164" fontId="57" fillId="0" borderId="0" xfId="50" applyNumberFormat="1" applyFont="1" applyAlignment="1">
      <alignment vertical="center"/>
    </xf>
    <xf numFmtId="164" fontId="58" fillId="0" borderId="0" xfId="50" applyNumberFormat="1" applyFont="1" applyAlignment="1">
      <alignment vertical="center"/>
    </xf>
    <xf numFmtId="164" fontId="52" fillId="0" borderId="0" xfId="50" applyNumberFormat="1" applyFont="1" applyAlignment="1">
      <alignment vertical="center"/>
    </xf>
    <xf numFmtId="0" fontId="53" fillId="0" borderId="0" xfId="0" applyFont="1" applyAlignment="1">
      <alignment vertical="center"/>
    </xf>
    <xf numFmtId="171" fontId="59" fillId="0" borderId="0" xfId="50" applyNumberFormat="1" applyFont="1" applyAlignment="1">
      <alignment horizontal="center"/>
    </xf>
    <xf numFmtId="0" fontId="53" fillId="0" borderId="22" xfId="0" applyFont="1" applyBorder="1" applyAlignment="1">
      <alignment horizontal="center" vertical="center"/>
    </xf>
    <xf numFmtId="0" fontId="52" fillId="0" borderId="0" xfId="0" applyFont="1" applyAlignment="1">
      <alignment horizontal="justify" vertical="center" wrapText="1"/>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3" fillId="0" borderId="0" xfId="0" applyFont="1" applyAlignment="1">
      <alignment horizontal="center" wrapText="1"/>
    </xf>
    <xf numFmtId="0" fontId="50" fillId="0" borderId="0" xfId="0" applyFont="1" applyAlignment="1">
      <alignment horizontal="center"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9" fillId="0" borderId="37" xfId="0" applyFont="1" applyBorder="1" applyAlignment="1">
      <alignment horizontal="center" vertical="center"/>
    </xf>
    <xf numFmtId="0" fontId="50" fillId="0" borderId="22" xfId="0" applyFont="1" applyBorder="1" applyAlignment="1">
      <alignment horizontal="center" vertical="center"/>
    </xf>
    <xf numFmtId="0" fontId="50" fillId="0" borderId="26" xfId="0" applyFont="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urrency 2"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xcel Built-in Normal" xfId="47"/>
    <cellStyle name="Incorrecto" xfId="48"/>
    <cellStyle name="Comma" xfId="49"/>
    <cellStyle name="Comma [0]" xfId="50"/>
    <cellStyle name="Millares [0] 2" xfId="51"/>
    <cellStyle name="Millares 2" xfId="52"/>
    <cellStyle name="Millares 2 2" xfId="53"/>
    <cellStyle name="Currency" xfId="54"/>
    <cellStyle name="Currency [0]" xfId="55"/>
    <cellStyle name="Moneda 2" xfId="56"/>
    <cellStyle name="Neutral" xfId="57"/>
    <cellStyle name="Normal 2" xfId="58"/>
    <cellStyle name="Normal 2 2"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51"/>
  <sheetViews>
    <sheetView tabSelected="1" view="pageBreakPreview" zoomScale="150" zoomScaleNormal="150" zoomScaleSheetLayoutView="150" zoomScalePageLayoutView="150" workbookViewId="0" topLeftCell="A1">
      <selection activeCell="H338" sqref="H338"/>
    </sheetView>
  </sheetViews>
  <sheetFormatPr defaultColWidth="10.8515625" defaultRowHeight="15"/>
  <cols>
    <col min="1" max="1" width="5.8515625" style="44" customWidth="1"/>
    <col min="2" max="2" width="38.421875" style="39" customWidth="1"/>
    <col min="3" max="3" width="6.7109375" style="39" customWidth="1"/>
    <col min="4" max="4" width="8.7109375" style="124" customWidth="1"/>
    <col min="5" max="5" width="16.7109375" style="122" customWidth="1"/>
    <col min="6" max="6" width="17.7109375" style="122" customWidth="1"/>
    <col min="7" max="7" width="5.00390625" style="39" customWidth="1"/>
    <col min="8" max="8" width="12.28125" style="39" bestFit="1" customWidth="1"/>
    <col min="9" max="16384" width="10.8515625" style="39" customWidth="1"/>
  </cols>
  <sheetData>
    <row r="1" spans="1:6" ht="30.75" customHeight="1">
      <c r="A1" s="385" t="s">
        <v>222</v>
      </c>
      <c r="B1" s="385"/>
      <c r="C1" s="385"/>
      <c r="D1" s="385"/>
      <c r="E1" s="385"/>
      <c r="F1" s="385"/>
    </row>
    <row r="2" spans="1:6" ht="54" customHeight="1" thickBot="1">
      <c r="A2" s="391" t="s">
        <v>223</v>
      </c>
      <c r="B2" s="391"/>
      <c r="C2" s="391"/>
      <c r="D2" s="391"/>
      <c r="E2" s="391"/>
      <c r="F2" s="391"/>
    </row>
    <row r="3" spans="1:6" ht="16.5" customHeight="1" thickBot="1">
      <c r="A3" s="158" t="s">
        <v>10</v>
      </c>
      <c r="B3" s="159" t="s">
        <v>11</v>
      </c>
      <c r="C3" s="159" t="s">
        <v>12</v>
      </c>
      <c r="D3" s="160" t="s">
        <v>13</v>
      </c>
      <c r="E3" s="161" t="s">
        <v>99</v>
      </c>
      <c r="F3" s="162" t="s">
        <v>14</v>
      </c>
    </row>
    <row r="4" spans="1:6" ht="12">
      <c r="A4" s="163"/>
      <c r="B4" s="164"/>
      <c r="C4" s="164"/>
      <c r="D4" s="165"/>
      <c r="E4" s="166"/>
      <c r="F4" s="167"/>
    </row>
    <row r="5" spans="1:6" ht="12">
      <c r="A5" s="168" t="s">
        <v>98</v>
      </c>
      <c r="B5" s="169" t="s">
        <v>15</v>
      </c>
      <c r="C5" s="170"/>
      <c r="D5" s="171"/>
      <c r="E5" s="172"/>
      <c r="F5" s="173"/>
    </row>
    <row r="6" spans="1:6" ht="12">
      <c r="A6" s="174" t="s">
        <v>97</v>
      </c>
      <c r="B6" s="175" t="s">
        <v>96</v>
      </c>
      <c r="C6" s="176"/>
      <c r="D6" s="177"/>
      <c r="E6" s="178"/>
      <c r="F6" s="179"/>
    </row>
    <row r="7" spans="1:6" ht="12">
      <c r="A7" s="168"/>
      <c r="B7" s="170"/>
      <c r="C7" s="170"/>
      <c r="D7" s="171"/>
      <c r="E7" s="172"/>
      <c r="F7" s="173"/>
    </row>
    <row r="8" spans="1:6" ht="11.25" customHeight="1">
      <c r="A8" s="180">
        <v>1</v>
      </c>
      <c r="B8" s="181" t="s">
        <v>16</v>
      </c>
      <c r="C8" s="181"/>
      <c r="D8" s="182"/>
      <c r="E8" s="183"/>
      <c r="F8" s="184"/>
    </row>
    <row r="9" spans="1:6" ht="12">
      <c r="A9" s="185">
        <v>1.1</v>
      </c>
      <c r="B9" s="186" t="s">
        <v>29</v>
      </c>
      <c r="C9" s="187" t="s">
        <v>4</v>
      </c>
      <c r="D9" s="188">
        <v>331</v>
      </c>
      <c r="E9" s="189">
        <v>7370</v>
      </c>
      <c r="F9" s="190">
        <f>+D9*E9</f>
        <v>2439470</v>
      </c>
    </row>
    <row r="10" spans="1:6" ht="12">
      <c r="A10" s="185"/>
      <c r="B10" s="186"/>
      <c r="C10" s="187"/>
      <c r="D10" s="188"/>
      <c r="E10" s="189"/>
      <c r="F10" s="190"/>
    </row>
    <row r="11" spans="1:6" ht="13.5" customHeight="1">
      <c r="A11" s="185">
        <v>2</v>
      </c>
      <c r="B11" s="191" t="s">
        <v>30</v>
      </c>
      <c r="C11" s="192"/>
      <c r="D11" s="193"/>
      <c r="E11" s="194"/>
      <c r="F11" s="190"/>
    </row>
    <row r="12" spans="1:6" ht="21" customHeight="1">
      <c r="A12" s="185">
        <v>2.1</v>
      </c>
      <c r="B12" s="195" t="s">
        <v>31</v>
      </c>
      <c r="C12" s="192" t="s">
        <v>3</v>
      </c>
      <c r="D12" s="193">
        <v>2.8</v>
      </c>
      <c r="E12" s="194">
        <v>38405</v>
      </c>
      <c r="F12" s="190">
        <f>+D12*E12</f>
        <v>107534</v>
      </c>
    </row>
    <row r="13" spans="1:6" ht="12.75" customHeight="1">
      <c r="A13" s="185"/>
      <c r="B13" s="195"/>
      <c r="C13" s="192"/>
      <c r="D13" s="193"/>
      <c r="E13" s="194"/>
      <c r="F13" s="190"/>
    </row>
    <row r="14" spans="1:6" ht="12" customHeight="1">
      <c r="A14" s="185">
        <v>3</v>
      </c>
      <c r="B14" s="191" t="s">
        <v>32</v>
      </c>
      <c r="C14" s="192"/>
      <c r="D14" s="193"/>
      <c r="E14" s="194"/>
      <c r="F14" s="190"/>
    </row>
    <row r="15" spans="1:6" ht="11.25" customHeight="1">
      <c r="A15" s="185">
        <v>3.1</v>
      </c>
      <c r="B15" s="195" t="s">
        <v>33</v>
      </c>
      <c r="C15" s="192" t="s">
        <v>3</v>
      </c>
      <c r="D15" s="193">
        <v>0.32</v>
      </c>
      <c r="E15" s="194">
        <v>331650</v>
      </c>
      <c r="F15" s="190">
        <f>+D15*E15</f>
        <v>106128</v>
      </c>
    </row>
    <row r="16" spans="1:6" ht="12">
      <c r="A16" s="185">
        <v>3.2</v>
      </c>
      <c r="B16" s="195" t="s">
        <v>34</v>
      </c>
      <c r="C16" s="192" t="s">
        <v>5</v>
      </c>
      <c r="D16" s="193">
        <v>28</v>
      </c>
      <c r="E16" s="194">
        <v>63853</v>
      </c>
      <c r="F16" s="190">
        <f>+D16*E16</f>
        <v>1787884</v>
      </c>
    </row>
    <row r="17" spans="1:6" ht="12">
      <c r="A17" s="185"/>
      <c r="B17" s="195"/>
      <c r="C17" s="192"/>
      <c r="D17" s="193"/>
      <c r="E17" s="194"/>
      <c r="F17" s="190"/>
    </row>
    <row r="18" spans="1:6" ht="12">
      <c r="A18" s="180">
        <v>4</v>
      </c>
      <c r="B18" s="196" t="s">
        <v>17</v>
      </c>
      <c r="C18" s="197"/>
      <c r="D18" s="198"/>
      <c r="E18" s="199"/>
      <c r="F18" s="200"/>
    </row>
    <row r="19" spans="1:6" ht="10.5" customHeight="1">
      <c r="A19" s="180">
        <v>4.1</v>
      </c>
      <c r="B19" s="201" t="s">
        <v>35</v>
      </c>
      <c r="C19" s="187" t="s">
        <v>5</v>
      </c>
      <c r="D19" s="198">
        <v>18</v>
      </c>
      <c r="E19" s="202">
        <v>63825</v>
      </c>
      <c r="F19" s="203">
        <f>+E19*D19</f>
        <v>1148850</v>
      </c>
    </row>
    <row r="20" spans="1:6" ht="10.5" customHeight="1">
      <c r="A20" s="180">
        <v>4.2</v>
      </c>
      <c r="B20" s="201" t="s">
        <v>37</v>
      </c>
      <c r="C20" s="187" t="s">
        <v>5</v>
      </c>
      <c r="D20" s="198">
        <v>28</v>
      </c>
      <c r="E20" s="202">
        <v>51200</v>
      </c>
      <c r="F20" s="203">
        <f>+E20*D20</f>
        <v>1433600</v>
      </c>
    </row>
    <row r="21" spans="1:6" ht="20.25" customHeight="1">
      <c r="A21" s="180">
        <v>4.3</v>
      </c>
      <c r="B21" s="201" t="s">
        <v>38</v>
      </c>
      <c r="C21" s="187" t="s">
        <v>4</v>
      </c>
      <c r="D21" s="198">
        <v>32</v>
      </c>
      <c r="E21" s="202">
        <v>86970</v>
      </c>
      <c r="F21" s="203">
        <f>+E21*D21</f>
        <v>2783040</v>
      </c>
    </row>
    <row r="22" spans="1:6" ht="14.25" customHeight="1">
      <c r="A22" s="180"/>
      <c r="B22" s="201"/>
      <c r="C22" s="187"/>
      <c r="D22" s="198"/>
      <c r="E22" s="202"/>
      <c r="F22" s="203"/>
    </row>
    <row r="23" spans="1:6" ht="12">
      <c r="A23" s="204">
        <v>5</v>
      </c>
      <c r="B23" s="205" t="s">
        <v>2</v>
      </c>
      <c r="C23" s="206"/>
      <c r="D23" s="207"/>
      <c r="E23" s="208"/>
      <c r="F23" s="209"/>
    </row>
    <row r="24" spans="1:6" ht="21" customHeight="1">
      <c r="A24" s="204">
        <v>5.1</v>
      </c>
      <c r="B24" s="210" t="s">
        <v>18</v>
      </c>
      <c r="C24" s="211" t="s">
        <v>4</v>
      </c>
      <c r="D24" s="207">
        <v>82</v>
      </c>
      <c r="E24" s="212">
        <v>32018</v>
      </c>
      <c r="F24" s="213">
        <f>E24*D24</f>
        <v>2625476</v>
      </c>
    </row>
    <row r="25" spans="1:6" ht="12">
      <c r="A25" s="204">
        <v>5.2</v>
      </c>
      <c r="B25" s="210" t="s">
        <v>36</v>
      </c>
      <c r="C25" s="211" t="s">
        <v>4</v>
      </c>
      <c r="D25" s="207">
        <v>39</v>
      </c>
      <c r="E25" s="212">
        <v>35000</v>
      </c>
      <c r="F25" s="213">
        <f>+E25*D25</f>
        <v>1365000</v>
      </c>
    </row>
    <row r="26" spans="1:6" ht="12">
      <c r="A26" s="204"/>
      <c r="B26" s="210"/>
      <c r="C26" s="211"/>
      <c r="D26" s="207"/>
      <c r="E26" s="212"/>
      <c r="F26" s="213"/>
    </row>
    <row r="27" spans="1:6" ht="12">
      <c r="A27" s="180">
        <v>6</v>
      </c>
      <c r="B27" s="181" t="s">
        <v>7</v>
      </c>
      <c r="C27" s="181"/>
      <c r="D27" s="182"/>
      <c r="E27" s="183"/>
      <c r="F27" s="184"/>
    </row>
    <row r="28" spans="1:6" ht="21" customHeight="1">
      <c r="A28" s="214">
        <v>6.1</v>
      </c>
      <c r="B28" s="195" t="s">
        <v>19</v>
      </c>
      <c r="C28" s="192" t="s">
        <v>4</v>
      </c>
      <c r="D28" s="193">
        <v>184</v>
      </c>
      <c r="E28" s="194">
        <v>17870</v>
      </c>
      <c r="F28" s="190">
        <f>+D28*E28</f>
        <v>3288080</v>
      </c>
    </row>
    <row r="29" spans="1:6" ht="14.25" customHeight="1">
      <c r="A29" s="214"/>
      <c r="B29" s="195"/>
      <c r="C29" s="192"/>
      <c r="D29" s="193"/>
      <c r="E29" s="194"/>
      <c r="F29" s="190"/>
    </row>
    <row r="30" spans="1:6" ht="14.25" customHeight="1">
      <c r="A30" s="180">
        <v>7</v>
      </c>
      <c r="B30" s="181" t="s">
        <v>8</v>
      </c>
      <c r="C30" s="181"/>
      <c r="D30" s="182"/>
      <c r="E30" s="183"/>
      <c r="F30" s="184"/>
    </row>
    <row r="31" spans="1:6" ht="14.25" customHeight="1">
      <c r="A31" s="215">
        <v>7.1</v>
      </c>
      <c r="B31" s="216" t="s">
        <v>88</v>
      </c>
      <c r="C31" s="217" t="s">
        <v>4</v>
      </c>
      <c r="D31" s="218">
        <v>158</v>
      </c>
      <c r="E31" s="219">
        <v>54250</v>
      </c>
      <c r="F31" s="190">
        <f>+D31*E31</f>
        <v>8571500</v>
      </c>
    </row>
    <row r="32" spans="1:6" ht="14.25" customHeight="1">
      <c r="A32" s="215">
        <v>7.2</v>
      </c>
      <c r="B32" s="220" t="s">
        <v>87</v>
      </c>
      <c r="C32" s="211" t="s">
        <v>5</v>
      </c>
      <c r="D32" s="207">
        <v>52</v>
      </c>
      <c r="E32" s="212">
        <v>34385</v>
      </c>
      <c r="F32" s="221">
        <f>+D32*E32</f>
        <v>1788020</v>
      </c>
    </row>
    <row r="33" spans="1:6" ht="14.25" customHeight="1">
      <c r="A33" s="215"/>
      <c r="B33" s="220"/>
      <c r="C33" s="211"/>
      <c r="D33" s="207"/>
      <c r="E33" s="212"/>
      <c r="F33" s="221"/>
    </row>
    <row r="34" spans="1:6" ht="12">
      <c r="A34" s="180">
        <v>8</v>
      </c>
      <c r="B34" s="222" t="s">
        <v>42</v>
      </c>
      <c r="C34" s="187"/>
      <c r="D34" s="188"/>
      <c r="E34" s="223"/>
      <c r="F34" s="224"/>
    </row>
    <row r="35" spans="1:6" ht="12">
      <c r="A35" s="180">
        <v>8.1</v>
      </c>
      <c r="B35" s="225" t="s">
        <v>43</v>
      </c>
      <c r="C35" s="187" t="s">
        <v>4</v>
      </c>
      <c r="D35" s="188">
        <v>51</v>
      </c>
      <c r="E35" s="223">
        <v>38030</v>
      </c>
      <c r="F35" s="224">
        <f>+E35*D35</f>
        <v>1939530</v>
      </c>
    </row>
    <row r="36" spans="1:6" ht="12">
      <c r="A36" s="180"/>
      <c r="B36" s="225"/>
      <c r="C36" s="187"/>
      <c r="D36" s="188"/>
      <c r="E36" s="223"/>
      <c r="F36" s="224"/>
    </row>
    <row r="37" spans="1:6" ht="12">
      <c r="A37" s="180">
        <v>9</v>
      </c>
      <c r="B37" s="181" t="s">
        <v>20</v>
      </c>
      <c r="C37" s="181"/>
      <c r="D37" s="182"/>
      <c r="E37" s="183"/>
      <c r="F37" s="184"/>
    </row>
    <row r="38" spans="1:6" ht="12">
      <c r="A38" s="180">
        <v>9.1</v>
      </c>
      <c r="B38" s="226" t="s">
        <v>41</v>
      </c>
      <c r="C38" s="187" t="s">
        <v>4</v>
      </c>
      <c r="D38" s="188">
        <v>20</v>
      </c>
      <c r="E38" s="227">
        <v>251457</v>
      </c>
      <c r="F38" s="224">
        <f>+D38*E38</f>
        <v>5029140</v>
      </c>
    </row>
    <row r="39" spans="1:6" ht="12">
      <c r="A39" s="180"/>
      <c r="B39" s="226"/>
      <c r="C39" s="187"/>
      <c r="D39" s="188"/>
      <c r="E39" s="227"/>
      <c r="F39" s="224"/>
    </row>
    <row r="40" spans="1:6" ht="12">
      <c r="A40" s="180">
        <v>10</v>
      </c>
      <c r="B40" s="228" t="s">
        <v>21</v>
      </c>
      <c r="C40" s="187"/>
      <c r="D40" s="188"/>
      <c r="E40" s="227"/>
      <c r="F40" s="224"/>
    </row>
    <row r="41" spans="1:8" ht="48" customHeight="1">
      <c r="A41" s="180">
        <v>10.1</v>
      </c>
      <c r="B41" s="229" t="s">
        <v>55</v>
      </c>
      <c r="C41" s="230" t="s">
        <v>6</v>
      </c>
      <c r="D41" s="231">
        <v>1</v>
      </c>
      <c r="E41" s="232">
        <v>1920000</v>
      </c>
      <c r="F41" s="233">
        <f>SUM(D41*E41)</f>
        <v>1920000</v>
      </c>
      <c r="H41" s="57"/>
    </row>
    <row r="42" spans="1:8" ht="36.75" customHeight="1">
      <c r="A42" s="180">
        <v>10.2</v>
      </c>
      <c r="B42" s="229" t="s">
        <v>92</v>
      </c>
      <c r="C42" s="230" t="s">
        <v>1</v>
      </c>
      <c r="D42" s="231">
        <v>45</v>
      </c>
      <c r="E42" s="232">
        <v>125580</v>
      </c>
      <c r="F42" s="233">
        <f>SUM(D42*E42)</f>
        <v>5651100</v>
      </c>
      <c r="H42" s="57"/>
    </row>
    <row r="43" spans="1:6" ht="22.5">
      <c r="A43" s="180">
        <v>10.3</v>
      </c>
      <c r="B43" s="229" t="s">
        <v>89</v>
      </c>
      <c r="C43" s="230" t="s">
        <v>1</v>
      </c>
      <c r="D43" s="231">
        <v>4.1</v>
      </c>
      <c r="E43" s="232">
        <v>232896</v>
      </c>
      <c r="F43" s="233">
        <f>SUM(D43*E43)</f>
        <v>954873.5999999999</v>
      </c>
    </row>
    <row r="44" spans="1:6" ht="12">
      <c r="A44" s="180">
        <v>10.4</v>
      </c>
      <c r="B44" s="229" t="s">
        <v>93</v>
      </c>
      <c r="C44" s="230" t="s">
        <v>6</v>
      </c>
      <c r="D44" s="231">
        <v>2.3</v>
      </c>
      <c r="E44" s="232">
        <v>505178</v>
      </c>
      <c r="F44" s="233">
        <f>SUM(D44*E44)</f>
        <v>1161909.4</v>
      </c>
    </row>
    <row r="45" spans="1:6" ht="22.5">
      <c r="A45" s="180">
        <v>10.5</v>
      </c>
      <c r="B45" s="229" t="s">
        <v>94</v>
      </c>
      <c r="C45" s="230" t="s">
        <v>6</v>
      </c>
      <c r="D45" s="231">
        <v>1</v>
      </c>
      <c r="E45" s="232">
        <v>420000</v>
      </c>
      <c r="F45" s="233">
        <f>SUM(D45*E45)</f>
        <v>420000</v>
      </c>
    </row>
    <row r="46" spans="1:6" ht="12">
      <c r="A46" s="180"/>
      <c r="B46" s="229"/>
      <c r="C46" s="230"/>
      <c r="D46" s="231"/>
      <c r="E46" s="232"/>
      <c r="F46" s="233"/>
    </row>
    <row r="47" spans="1:6" ht="12">
      <c r="A47" s="180">
        <v>11</v>
      </c>
      <c r="B47" s="234" t="s">
        <v>47</v>
      </c>
      <c r="C47" s="230"/>
      <c r="D47" s="231"/>
      <c r="E47" s="232"/>
      <c r="F47" s="233"/>
    </row>
    <row r="48" spans="1:6" ht="22.5">
      <c r="A48" s="180">
        <v>11.1</v>
      </c>
      <c r="B48" s="229" t="s">
        <v>70</v>
      </c>
      <c r="C48" s="230" t="s">
        <v>6</v>
      </c>
      <c r="D48" s="231">
        <v>4</v>
      </c>
      <c r="E48" s="235">
        <v>1800000</v>
      </c>
      <c r="F48" s="233">
        <f>SUM(D48*E48)</f>
        <v>7200000</v>
      </c>
    </row>
    <row r="49" spans="1:6" ht="12">
      <c r="A49" s="180"/>
      <c r="B49" s="229"/>
      <c r="C49" s="230"/>
      <c r="D49" s="231"/>
      <c r="E49" s="235"/>
      <c r="F49" s="233"/>
    </row>
    <row r="50" spans="1:6" s="46" customFormat="1" ht="12">
      <c r="A50" s="180">
        <v>12</v>
      </c>
      <c r="B50" s="222" t="s">
        <v>22</v>
      </c>
      <c r="C50" s="187"/>
      <c r="D50" s="188"/>
      <c r="E50" s="223"/>
      <c r="F50" s="221"/>
    </row>
    <row r="51" spans="1:6" s="46" customFormat="1" ht="12">
      <c r="A51" s="236">
        <v>12.1</v>
      </c>
      <c r="B51" s="237" t="s">
        <v>23</v>
      </c>
      <c r="C51" s="238" t="s">
        <v>4</v>
      </c>
      <c r="D51" s="188">
        <v>210</v>
      </c>
      <c r="E51" s="223">
        <v>10670</v>
      </c>
      <c r="F51" s="221">
        <f>+D51*E51</f>
        <v>2240700</v>
      </c>
    </row>
    <row r="52" spans="1:6" s="46" customFormat="1" ht="12">
      <c r="A52" s="236">
        <v>12.2</v>
      </c>
      <c r="B52" s="237" t="s">
        <v>24</v>
      </c>
      <c r="C52" s="238" t="s">
        <v>4</v>
      </c>
      <c r="D52" s="188">
        <v>168</v>
      </c>
      <c r="E52" s="223">
        <v>8920</v>
      </c>
      <c r="F52" s="221">
        <f>+D52*E52</f>
        <v>1498560</v>
      </c>
    </row>
    <row r="53" spans="1:6" s="46" customFormat="1" ht="12">
      <c r="A53" s="236">
        <v>12.3</v>
      </c>
      <c r="B53" s="237" t="s">
        <v>91</v>
      </c>
      <c r="C53" s="238" t="s">
        <v>4</v>
      </c>
      <c r="D53" s="188">
        <v>36</v>
      </c>
      <c r="E53" s="223">
        <v>14523</v>
      </c>
      <c r="F53" s="221">
        <f>+D53*E53</f>
        <v>522828</v>
      </c>
    </row>
    <row r="54" spans="1:6" s="46" customFormat="1" ht="36.75" customHeight="1">
      <c r="A54" s="236">
        <v>12.4</v>
      </c>
      <c r="B54" s="237" t="s">
        <v>56</v>
      </c>
      <c r="C54" s="238" t="s">
        <v>4</v>
      </c>
      <c r="D54" s="188">
        <v>48</v>
      </c>
      <c r="E54" s="223">
        <v>11641</v>
      </c>
      <c r="F54" s="221">
        <f>+D54*E54</f>
        <v>558768</v>
      </c>
    </row>
    <row r="55" spans="1:6" s="46" customFormat="1" ht="12">
      <c r="A55" s="236"/>
      <c r="B55" s="237"/>
      <c r="C55" s="238"/>
      <c r="D55" s="188"/>
      <c r="E55" s="223"/>
      <c r="F55" s="221"/>
    </row>
    <row r="56" spans="1:6" ht="12">
      <c r="A56" s="180">
        <v>13</v>
      </c>
      <c r="B56" s="234" t="s">
        <v>44</v>
      </c>
      <c r="C56" s="230"/>
      <c r="D56" s="231"/>
      <c r="E56" s="232"/>
      <c r="F56" s="221"/>
    </row>
    <row r="57" spans="1:6" ht="36.75" customHeight="1">
      <c r="A57" s="180">
        <v>13.1</v>
      </c>
      <c r="B57" s="229" t="s">
        <v>57</v>
      </c>
      <c r="C57" s="230" t="s">
        <v>54</v>
      </c>
      <c r="D57" s="231">
        <v>1</v>
      </c>
      <c r="E57" s="232">
        <v>2972500</v>
      </c>
      <c r="F57" s="221">
        <f aca="true" t="shared" si="0" ref="F57:F65">+D57*E57</f>
        <v>2972500</v>
      </c>
    </row>
    <row r="58" spans="1:6" ht="36.75" customHeight="1">
      <c r="A58" s="180">
        <v>13.2</v>
      </c>
      <c r="B58" s="229" t="s">
        <v>50</v>
      </c>
      <c r="C58" s="230" t="s">
        <v>0</v>
      </c>
      <c r="D58" s="231">
        <v>1</v>
      </c>
      <c r="E58" s="232">
        <v>1200000</v>
      </c>
      <c r="F58" s="221">
        <f t="shared" si="0"/>
        <v>1200000</v>
      </c>
    </row>
    <row r="59" spans="1:6" ht="25.5" customHeight="1">
      <c r="A59" s="180">
        <v>13.3</v>
      </c>
      <c r="B59" s="229" t="s">
        <v>58</v>
      </c>
      <c r="C59" s="230" t="s">
        <v>0</v>
      </c>
      <c r="D59" s="231">
        <v>1</v>
      </c>
      <c r="E59" s="232">
        <v>900000</v>
      </c>
      <c r="F59" s="221">
        <f t="shared" si="0"/>
        <v>900000</v>
      </c>
    </row>
    <row r="60" spans="1:6" ht="48" customHeight="1">
      <c r="A60" s="180">
        <v>13.4</v>
      </c>
      <c r="B60" s="229" t="s">
        <v>51</v>
      </c>
      <c r="C60" s="230" t="s">
        <v>0</v>
      </c>
      <c r="D60" s="231">
        <v>24</v>
      </c>
      <c r="E60" s="232">
        <v>218750</v>
      </c>
      <c r="F60" s="221">
        <f t="shared" si="0"/>
        <v>5250000</v>
      </c>
    </row>
    <row r="61" spans="1:6" ht="36.75" customHeight="1">
      <c r="A61" s="180">
        <v>13.5</v>
      </c>
      <c r="B61" s="229" t="s">
        <v>52</v>
      </c>
      <c r="C61" s="230" t="s">
        <v>0</v>
      </c>
      <c r="D61" s="231">
        <v>24</v>
      </c>
      <c r="E61" s="232">
        <v>78750</v>
      </c>
      <c r="F61" s="221">
        <f t="shared" si="0"/>
        <v>1890000</v>
      </c>
    </row>
    <row r="62" spans="1:6" ht="48" customHeight="1">
      <c r="A62" s="180">
        <v>13.6</v>
      </c>
      <c r="B62" s="229" t="s">
        <v>59</v>
      </c>
      <c r="C62" s="230" t="s">
        <v>0</v>
      </c>
      <c r="D62" s="231">
        <v>15</v>
      </c>
      <c r="E62" s="232">
        <v>146250</v>
      </c>
      <c r="F62" s="221">
        <f t="shared" si="0"/>
        <v>2193750</v>
      </c>
    </row>
    <row r="63" spans="1:6" ht="24" customHeight="1">
      <c r="A63" s="180">
        <v>13.7</v>
      </c>
      <c r="B63" s="229" t="s">
        <v>53</v>
      </c>
      <c r="C63" s="230" t="s">
        <v>0</v>
      </c>
      <c r="D63" s="231">
        <v>3</v>
      </c>
      <c r="E63" s="232">
        <v>212500</v>
      </c>
      <c r="F63" s="221">
        <f t="shared" si="0"/>
        <v>637500</v>
      </c>
    </row>
    <row r="64" spans="1:6" ht="36.75" customHeight="1">
      <c r="A64" s="180">
        <v>13.8</v>
      </c>
      <c r="B64" s="229" t="s">
        <v>95</v>
      </c>
      <c r="C64" s="230" t="s">
        <v>0</v>
      </c>
      <c r="D64" s="231">
        <v>1</v>
      </c>
      <c r="E64" s="232">
        <v>1225000</v>
      </c>
      <c r="F64" s="221">
        <f t="shared" si="0"/>
        <v>1225000</v>
      </c>
    </row>
    <row r="65" spans="1:6" ht="24.75" customHeight="1">
      <c r="A65" s="180">
        <v>13.9</v>
      </c>
      <c r="B65" s="229" t="s">
        <v>60</v>
      </c>
      <c r="C65" s="230" t="s">
        <v>0</v>
      </c>
      <c r="D65" s="231">
        <v>1</v>
      </c>
      <c r="E65" s="232">
        <v>12500000</v>
      </c>
      <c r="F65" s="221">
        <f t="shared" si="0"/>
        <v>12500000</v>
      </c>
    </row>
    <row r="66" spans="1:6" ht="12">
      <c r="A66" s="180"/>
      <c r="B66" s="234"/>
      <c r="C66" s="230"/>
      <c r="D66" s="231"/>
      <c r="E66" s="232"/>
      <c r="F66" s="221"/>
    </row>
    <row r="67" spans="1:6" ht="12" customHeight="1">
      <c r="A67" s="236">
        <v>14</v>
      </c>
      <c r="B67" s="239" t="s">
        <v>39</v>
      </c>
      <c r="C67" s="238"/>
      <c r="D67" s="198"/>
      <c r="E67" s="223"/>
      <c r="F67" s="221"/>
    </row>
    <row r="68" spans="1:6" ht="12" customHeight="1">
      <c r="A68" s="180">
        <v>14.1</v>
      </c>
      <c r="B68" s="237" t="s">
        <v>40</v>
      </c>
      <c r="C68" s="238" t="s">
        <v>4</v>
      </c>
      <c r="D68" s="198">
        <v>331</v>
      </c>
      <c r="E68" s="223">
        <v>59440</v>
      </c>
      <c r="F68" s="240">
        <f>+E68*D68</f>
        <v>19674640</v>
      </c>
    </row>
    <row r="69" spans="1:6" ht="12" customHeight="1">
      <c r="A69" s="180">
        <v>14.2</v>
      </c>
      <c r="B69" s="237" t="s">
        <v>90</v>
      </c>
      <c r="C69" s="238" t="s">
        <v>4</v>
      </c>
      <c r="D69" s="198">
        <v>46</v>
      </c>
      <c r="E69" s="223">
        <v>80689</v>
      </c>
      <c r="F69" s="240">
        <f>+E69*D69</f>
        <v>3711694</v>
      </c>
    </row>
    <row r="70" spans="1:6" ht="12" customHeight="1">
      <c r="A70" s="180"/>
      <c r="B70" s="237"/>
      <c r="C70" s="238"/>
      <c r="D70" s="198"/>
      <c r="E70" s="223"/>
      <c r="F70" s="240"/>
    </row>
    <row r="71" spans="1:6" ht="12" customHeight="1">
      <c r="A71" s="236">
        <v>15</v>
      </c>
      <c r="B71" s="241" t="s">
        <v>46</v>
      </c>
      <c r="C71" s="238"/>
      <c r="D71" s="198"/>
      <c r="E71" s="223"/>
      <c r="F71" s="240"/>
    </row>
    <row r="72" spans="1:6" ht="12" customHeight="1">
      <c r="A72" s="242">
        <v>15.1</v>
      </c>
      <c r="B72" s="243" t="s">
        <v>64</v>
      </c>
      <c r="C72" s="244" t="s">
        <v>0</v>
      </c>
      <c r="D72" s="245">
        <v>25</v>
      </c>
      <c r="E72" s="246">
        <v>250000</v>
      </c>
      <c r="F72" s="240">
        <f>+E72*D72</f>
        <v>6250000</v>
      </c>
    </row>
    <row r="73" spans="1:6" ht="12">
      <c r="A73" s="242">
        <v>15.2</v>
      </c>
      <c r="B73" s="243" t="s">
        <v>65</v>
      </c>
      <c r="C73" s="244" t="s">
        <v>0</v>
      </c>
      <c r="D73" s="245">
        <v>150</v>
      </c>
      <c r="E73" s="246">
        <v>43098</v>
      </c>
      <c r="F73" s="240">
        <f aca="true" t="shared" si="1" ref="F73:F90">+E73*D73</f>
        <v>6464700</v>
      </c>
    </row>
    <row r="74" spans="1:6" ht="12">
      <c r="A74" s="242">
        <v>15.3</v>
      </c>
      <c r="B74" s="243" t="s">
        <v>66</v>
      </c>
      <c r="C74" s="244" t="s">
        <v>45</v>
      </c>
      <c r="D74" s="245">
        <v>21</v>
      </c>
      <c r="E74" s="246">
        <v>257760</v>
      </c>
      <c r="F74" s="240">
        <f t="shared" si="1"/>
        <v>5412960</v>
      </c>
    </row>
    <row r="75" spans="1:6" ht="22.5">
      <c r="A75" s="242">
        <v>15.4</v>
      </c>
      <c r="B75" s="243" t="s">
        <v>67</v>
      </c>
      <c r="C75" s="244" t="s">
        <v>0</v>
      </c>
      <c r="D75" s="245">
        <v>1</v>
      </c>
      <c r="E75" s="246">
        <v>1463800</v>
      </c>
      <c r="F75" s="240">
        <f t="shared" si="1"/>
        <v>1463800</v>
      </c>
    </row>
    <row r="76" spans="1:6" ht="12">
      <c r="A76" s="242">
        <v>15.5</v>
      </c>
      <c r="B76" s="243" t="s">
        <v>68</v>
      </c>
      <c r="C76" s="244" t="s">
        <v>0</v>
      </c>
      <c r="D76" s="245">
        <v>1</v>
      </c>
      <c r="E76" s="246">
        <v>1143800</v>
      </c>
      <c r="F76" s="240">
        <f t="shared" si="1"/>
        <v>1143800</v>
      </c>
    </row>
    <row r="77" spans="1:8" ht="12">
      <c r="A77" s="242">
        <v>15.6</v>
      </c>
      <c r="B77" s="243" t="s">
        <v>69</v>
      </c>
      <c r="C77" s="244" t="s">
        <v>0</v>
      </c>
      <c r="D77" s="245">
        <v>1</v>
      </c>
      <c r="E77" s="246">
        <v>914900.55</v>
      </c>
      <c r="F77" s="240">
        <f t="shared" si="1"/>
        <v>914900.55</v>
      </c>
      <c r="H77" s="56"/>
    </row>
    <row r="78" spans="1:6" ht="12">
      <c r="A78" s="236"/>
      <c r="B78" s="247"/>
      <c r="C78" s="238"/>
      <c r="D78" s="245"/>
      <c r="E78" s="246"/>
      <c r="F78" s="240"/>
    </row>
    <row r="79" spans="1:6" ht="22.5">
      <c r="A79" s="236">
        <v>16</v>
      </c>
      <c r="B79" s="222" t="s">
        <v>49</v>
      </c>
      <c r="C79" s="238"/>
      <c r="D79" s="245"/>
      <c r="E79" s="246"/>
      <c r="F79" s="240"/>
    </row>
    <row r="80" spans="1:6" ht="12">
      <c r="A80" s="236">
        <v>16.1</v>
      </c>
      <c r="B80" s="225" t="s">
        <v>75</v>
      </c>
      <c r="C80" s="187" t="s">
        <v>4</v>
      </c>
      <c r="D80" s="248">
        <v>12</v>
      </c>
      <c r="E80" s="249">
        <v>9855</v>
      </c>
      <c r="F80" s="240">
        <f>+E80*D80</f>
        <v>118260</v>
      </c>
    </row>
    <row r="81" spans="1:6" ht="12">
      <c r="A81" s="236">
        <v>16.2</v>
      </c>
      <c r="B81" s="225" t="s">
        <v>76</v>
      </c>
      <c r="C81" s="187" t="s">
        <v>3</v>
      </c>
      <c r="D81" s="248">
        <v>1.6</v>
      </c>
      <c r="E81" s="249">
        <v>32679</v>
      </c>
      <c r="F81" s="240">
        <f>+E81*D81</f>
        <v>52286.4</v>
      </c>
    </row>
    <row r="82" spans="1:6" ht="12">
      <c r="A82" s="236">
        <v>16.3</v>
      </c>
      <c r="B82" s="250" t="s">
        <v>77</v>
      </c>
      <c r="C82" s="238" t="s">
        <v>4</v>
      </c>
      <c r="D82" s="245">
        <v>12</v>
      </c>
      <c r="E82" s="251">
        <v>52849</v>
      </c>
      <c r="F82" s="240">
        <f>+E82*D82</f>
        <v>634188</v>
      </c>
    </row>
    <row r="83" spans="1:6" ht="12">
      <c r="A83" s="236">
        <v>16.4</v>
      </c>
      <c r="B83" s="201" t="s">
        <v>81</v>
      </c>
      <c r="C83" s="187" t="s">
        <v>4</v>
      </c>
      <c r="D83" s="248">
        <v>24.6</v>
      </c>
      <c r="E83" s="249">
        <v>78178</v>
      </c>
      <c r="F83" s="240">
        <f>+E83*D83</f>
        <v>1923178.8</v>
      </c>
    </row>
    <row r="84" spans="1:6" ht="22.5">
      <c r="A84" s="236">
        <v>16.5</v>
      </c>
      <c r="B84" s="225" t="s">
        <v>82</v>
      </c>
      <c r="C84" s="238" t="s">
        <v>5</v>
      </c>
      <c r="D84" s="245">
        <v>16</v>
      </c>
      <c r="E84" s="246">
        <v>112554</v>
      </c>
      <c r="F84" s="240">
        <f t="shared" si="1"/>
        <v>1800864</v>
      </c>
    </row>
    <row r="85" spans="1:6" ht="12">
      <c r="A85" s="236">
        <v>16.6</v>
      </c>
      <c r="B85" s="225" t="s">
        <v>78</v>
      </c>
      <c r="C85" s="238" t="s">
        <v>5</v>
      </c>
      <c r="D85" s="245">
        <v>15</v>
      </c>
      <c r="E85" s="246">
        <v>21951</v>
      </c>
      <c r="F85" s="240">
        <f t="shared" si="1"/>
        <v>329265</v>
      </c>
    </row>
    <row r="86" spans="1:6" ht="12">
      <c r="A86" s="236">
        <v>16.7</v>
      </c>
      <c r="B86" s="225" t="s">
        <v>80</v>
      </c>
      <c r="C86" s="238" t="s">
        <v>0</v>
      </c>
      <c r="D86" s="245">
        <v>1</v>
      </c>
      <c r="E86" s="246">
        <v>233418</v>
      </c>
      <c r="F86" s="240">
        <f t="shared" si="1"/>
        <v>233418</v>
      </c>
    </row>
    <row r="87" spans="1:6" ht="12">
      <c r="A87" s="236">
        <v>16.8</v>
      </c>
      <c r="B87" s="225" t="s">
        <v>83</v>
      </c>
      <c r="C87" s="238" t="s">
        <v>0</v>
      </c>
      <c r="D87" s="245">
        <v>1</v>
      </c>
      <c r="E87" s="246">
        <v>292770</v>
      </c>
      <c r="F87" s="240">
        <f t="shared" si="1"/>
        <v>292770</v>
      </c>
    </row>
    <row r="88" spans="1:6" ht="12">
      <c r="A88" s="236">
        <v>16.9</v>
      </c>
      <c r="B88" s="225" t="s">
        <v>84</v>
      </c>
      <c r="C88" s="238" t="s">
        <v>85</v>
      </c>
      <c r="D88" s="245">
        <v>2</v>
      </c>
      <c r="E88" s="246">
        <v>122774</v>
      </c>
      <c r="F88" s="240">
        <f t="shared" si="1"/>
        <v>245548</v>
      </c>
    </row>
    <row r="89" spans="1:6" ht="12">
      <c r="A89" s="252">
        <v>16.1</v>
      </c>
      <c r="B89" s="225" t="s">
        <v>86</v>
      </c>
      <c r="C89" s="238" t="s">
        <v>85</v>
      </c>
      <c r="D89" s="245">
        <v>2</v>
      </c>
      <c r="E89" s="246">
        <v>67324</v>
      </c>
      <c r="F89" s="240">
        <f t="shared" si="1"/>
        <v>134648</v>
      </c>
    </row>
    <row r="90" spans="1:8" ht="12">
      <c r="A90" s="236">
        <v>16.11</v>
      </c>
      <c r="B90" s="225" t="s">
        <v>79</v>
      </c>
      <c r="C90" s="238" t="s">
        <v>4</v>
      </c>
      <c r="D90" s="245">
        <v>20</v>
      </c>
      <c r="E90" s="246">
        <v>35315</v>
      </c>
      <c r="F90" s="240">
        <f t="shared" si="1"/>
        <v>706300</v>
      </c>
      <c r="H90" s="54"/>
    </row>
    <row r="91" spans="1:6" ht="12">
      <c r="A91" s="253"/>
      <c r="B91" s="254"/>
      <c r="C91" s="255"/>
      <c r="D91" s="256"/>
      <c r="E91" s="257"/>
      <c r="F91" s="258"/>
    </row>
    <row r="92" spans="1:6" ht="12">
      <c r="A92" s="253"/>
      <c r="B92" s="254"/>
      <c r="C92" s="255"/>
      <c r="D92" s="256"/>
      <c r="E92" s="257"/>
      <c r="F92" s="258"/>
    </row>
    <row r="93" spans="1:6" ht="12">
      <c r="A93" s="174" t="s">
        <v>101</v>
      </c>
      <c r="B93" s="175" t="s">
        <v>102</v>
      </c>
      <c r="C93" s="176"/>
      <c r="D93" s="177"/>
      <c r="E93" s="178"/>
      <c r="F93" s="179"/>
    </row>
    <row r="94" spans="1:6" ht="12">
      <c r="A94" s="253"/>
      <c r="B94" s="254"/>
      <c r="C94" s="255"/>
      <c r="D94" s="256"/>
      <c r="E94" s="257"/>
      <c r="F94" s="258"/>
    </row>
    <row r="95" spans="1:6" ht="12">
      <c r="A95" s="259">
        <v>1</v>
      </c>
      <c r="B95" s="260" t="s">
        <v>16</v>
      </c>
      <c r="C95" s="261"/>
      <c r="D95" s="262"/>
      <c r="E95" s="263"/>
      <c r="F95" s="264"/>
    </row>
    <row r="96" spans="1:6" ht="22.5">
      <c r="A96" s="185">
        <v>1.1</v>
      </c>
      <c r="B96" s="265" t="s">
        <v>103</v>
      </c>
      <c r="C96" s="217" t="s">
        <v>4</v>
      </c>
      <c r="D96" s="218">
        <v>102</v>
      </c>
      <c r="E96" s="219">
        <v>12850</v>
      </c>
      <c r="F96" s="190">
        <f aca="true" t="shared" si="2" ref="F96:F106">+D96*E96</f>
        <v>1310700</v>
      </c>
    </row>
    <row r="97" spans="1:6" ht="12">
      <c r="A97" s="185">
        <v>1.2</v>
      </c>
      <c r="B97" s="260" t="s">
        <v>29</v>
      </c>
      <c r="C97" s="266" t="s">
        <v>4</v>
      </c>
      <c r="D97" s="267">
        <v>101</v>
      </c>
      <c r="E97" s="268">
        <v>7370</v>
      </c>
      <c r="F97" s="190">
        <f t="shared" si="2"/>
        <v>744370</v>
      </c>
    </row>
    <row r="98" spans="1:6" ht="22.5">
      <c r="A98" s="185">
        <v>1.3</v>
      </c>
      <c r="B98" s="195" t="s">
        <v>104</v>
      </c>
      <c r="C98" s="192" t="s">
        <v>4</v>
      </c>
      <c r="D98" s="193">
        <v>19.5</v>
      </c>
      <c r="E98" s="194">
        <v>6608</v>
      </c>
      <c r="F98" s="190">
        <f t="shared" si="2"/>
        <v>128856</v>
      </c>
    </row>
    <row r="99" spans="1:6" ht="12">
      <c r="A99" s="185">
        <v>1.4</v>
      </c>
      <c r="B99" s="195" t="s">
        <v>105</v>
      </c>
      <c r="C99" s="192" t="s">
        <v>3</v>
      </c>
      <c r="D99" s="193">
        <v>0.85</v>
      </c>
      <c r="E99" s="194">
        <v>203000</v>
      </c>
      <c r="F99" s="190">
        <f t="shared" si="2"/>
        <v>172550</v>
      </c>
    </row>
    <row r="100" spans="1:6" ht="22.5">
      <c r="A100" s="185">
        <v>1.5</v>
      </c>
      <c r="B100" s="269" t="s">
        <v>106</v>
      </c>
      <c r="C100" s="270" t="s">
        <v>3</v>
      </c>
      <c r="D100" s="193">
        <v>1.3</v>
      </c>
      <c r="E100" s="194">
        <v>192260</v>
      </c>
      <c r="F100" s="190">
        <f t="shared" si="2"/>
        <v>249938</v>
      </c>
    </row>
    <row r="101" spans="1:6" ht="12">
      <c r="A101" s="185">
        <v>1.6</v>
      </c>
      <c r="B101" s="269" t="s">
        <v>107</v>
      </c>
      <c r="C101" s="270" t="s">
        <v>4</v>
      </c>
      <c r="D101" s="193">
        <v>82</v>
      </c>
      <c r="E101" s="194">
        <v>5520</v>
      </c>
      <c r="F101" s="190">
        <f t="shared" si="2"/>
        <v>452640</v>
      </c>
    </row>
    <row r="102" spans="1:6" ht="12">
      <c r="A102" s="185">
        <v>1.7</v>
      </c>
      <c r="B102" s="269" t="s">
        <v>108</v>
      </c>
      <c r="C102" s="270" t="s">
        <v>4</v>
      </c>
      <c r="D102" s="193">
        <v>15.6</v>
      </c>
      <c r="E102" s="194">
        <v>11584</v>
      </c>
      <c r="F102" s="190">
        <f t="shared" si="2"/>
        <v>180710.4</v>
      </c>
    </row>
    <row r="103" spans="1:6" ht="12">
      <c r="A103" s="185">
        <v>1.8</v>
      </c>
      <c r="B103" s="269" t="s">
        <v>109</v>
      </c>
      <c r="C103" s="270" t="s">
        <v>4</v>
      </c>
      <c r="D103" s="193">
        <v>15.6</v>
      </c>
      <c r="E103" s="194">
        <v>11900</v>
      </c>
      <c r="F103" s="190">
        <f t="shared" si="2"/>
        <v>185640</v>
      </c>
    </row>
    <row r="104" spans="1:6" ht="22.5">
      <c r="A104" s="185">
        <v>1.9</v>
      </c>
      <c r="B104" s="247" t="s">
        <v>110</v>
      </c>
      <c r="C104" s="266" t="s">
        <v>0</v>
      </c>
      <c r="D104" s="267">
        <v>1</v>
      </c>
      <c r="E104" s="268">
        <v>513740</v>
      </c>
      <c r="F104" s="190">
        <f t="shared" si="2"/>
        <v>513740</v>
      </c>
    </row>
    <row r="105" spans="1:6" ht="22.5">
      <c r="A105" s="271">
        <v>1.1</v>
      </c>
      <c r="B105" s="247" t="s">
        <v>111</v>
      </c>
      <c r="C105" s="266" t="s">
        <v>0</v>
      </c>
      <c r="D105" s="267">
        <v>1</v>
      </c>
      <c r="E105" s="268">
        <v>359700</v>
      </c>
      <c r="F105" s="190">
        <f t="shared" si="2"/>
        <v>359700</v>
      </c>
    </row>
    <row r="106" spans="1:6" ht="12">
      <c r="A106" s="271">
        <v>1.11</v>
      </c>
      <c r="B106" s="247" t="s">
        <v>112</v>
      </c>
      <c r="C106" s="266" t="s">
        <v>0</v>
      </c>
      <c r="D106" s="267">
        <v>4</v>
      </c>
      <c r="E106" s="268">
        <v>52090</v>
      </c>
      <c r="F106" s="190">
        <f t="shared" si="2"/>
        <v>208360</v>
      </c>
    </row>
    <row r="107" spans="1:6" ht="12">
      <c r="A107" s="185"/>
      <c r="B107" s="195"/>
      <c r="C107" s="192"/>
      <c r="D107" s="193"/>
      <c r="E107" s="194"/>
      <c r="F107" s="190"/>
    </row>
    <row r="108" spans="1:6" ht="12">
      <c r="A108" s="185">
        <v>2</v>
      </c>
      <c r="B108" s="195" t="s">
        <v>30</v>
      </c>
      <c r="C108" s="192"/>
      <c r="D108" s="193"/>
      <c r="E108" s="194"/>
      <c r="F108" s="190"/>
    </row>
    <row r="109" spans="1:6" ht="12">
      <c r="A109" s="185">
        <v>2.1</v>
      </c>
      <c r="B109" s="195" t="s">
        <v>31</v>
      </c>
      <c r="C109" s="192" t="s">
        <v>3</v>
      </c>
      <c r="D109" s="193">
        <v>3.5</v>
      </c>
      <c r="E109" s="194">
        <v>38405</v>
      </c>
      <c r="F109" s="190">
        <f>+D109*E109</f>
        <v>134417.5</v>
      </c>
    </row>
    <row r="110" spans="1:6" ht="12">
      <c r="A110" s="185"/>
      <c r="B110" s="195"/>
      <c r="C110" s="192"/>
      <c r="D110" s="193"/>
      <c r="E110" s="194"/>
      <c r="F110" s="190"/>
    </row>
    <row r="111" spans="1:6" ht="12">
      <c r="A111" s="185">
        <v>3</v>
      </c>
      <c r="B111" s="195" t="s">
        <v>32</v>
      </c>
      <c r="C111" s="192"/>
      <c r="D111" s="193"/>
      <c r="E111" s="194"/>
      <c r="F111" s="190"/>
    </row>
    <row r="112" spans="1:6" ht="12">
      <c r="A112" s="185">
        <v>3.1</v>
      </c>
      <c r="B112" s="195" t="s">
        <v>33</v>
      </c>
      <c r="C112" s="192" t="s">
        <v>3</v>
      </c>
      <c r="D112" s="193">
        <v>0.9</v>
      </c>
      <c r="E112" s="194">
        <v>331650</v>
      </c>
      <c r="F112" s="190">
        <f>+D112*E112</f>
        <v>298485</v>
      </c>
    </row>
    <row r="113" spans="1:6" ht="12">
      <c r="A113" s="185">
        <v>3.2</v>
      </c>
      <c r="B113" s="195" t="s">
        <v>34</v>
      </c>
      <c r="C113" s="192" t="s">
        <v>5</v>
      </c>
      <c r="D113" s="193">
        <v>54</v>
      </c>
      <c r="E113" s="194">
        <v>63850</v>
      </c>
      <c r="F113" s="190">
        <f>+D113*E113</f>
        <v>3447900</v>
      </c>
    </row>
    <row r="114" spans="1:6" ht="12">
      <c r="A114" s="185"/>
      <c r="B114" s="195"/>
      <c r="C114" s="192"/>
      <c r="D114" s="193"/>
      <c r="E114" s="194"/>
      <c r="F114" s="190"/>
    </row>
    <row r="115" spans="1:6" ht="12">
      <c r="A115" s="180">
        <v>4</v>
      </c>
      <c r="B115" s="197" t="s">
        <v>17</v>
      </c>
      <c r="C115" s="197"/>
      <c r="D115" s="198"/>
      <c r="E115" s="199"/>
      <c r="F115" s="200"/>
    </row>
    <row r="116" spans="1:6" ht="12">
      <c r="A116" s="180">
        <v>4.1</v>
      </c>
      <c r="B116" s="201" t="s">
        <v>35</v>
      </c>
      <c r="C116" s="187" t="s">
        <v>5</v>
      </c>
      <c r="D116" s="198">
        <v>24</v>
      </c>
      <c r="E116" s="202">
        <v>63825</v>
      </c>
      <c r="F116" s="203">
        <f>+E116*D116</f>
        <v>1531800</v>
      </c>
    </row>
    <row r="117" spans="1:6" ht="12">
      <c r="A117" s="180">
        <v>4.2</v>
      </c>
      <c r="B117" s="201" t="s">
        <v>37</v>
      </c>
      <c r="C117" s="187" t="s">
        <v>5</v>
      </c>
      <c r="D117" s="198">
        <v>54</v>
      </c>
      <c r="E117" s="202">
        <v>51200</v>
      </c>
      <c r="F117" s="203">
        <f>+E117*D117</f>
        <v>2764800</v>
      </c>
    </row>
    <row r="118" spans="1:6" ht="12">
      <c r="A118" s="180">
        <v>4.3</v>
      </c>
      <c r="B118" s="201" t="s">
        <v>113</v>
      </c>
      <c r="C118" s="187" t="s">
        <v>5</v>
      </c>
      <c r="D118" s="198">
        <v>22.5</v>
      </c>
      <c r="E118" s="272">
        <v>50316</v>
      </c>
      <c r="F118" s="273">
        <f>+E118*D118</f>
        <v>1132110</v>
      </c>
    </row>
    <row r="119" spans="1:6" ht="12">
      <c r="A119" s="180">
        <v>4.4</v>
      </c>
      <c r="B119" s="201" t="s">
        <v>114</v>
      </c>
      <c r="C119" s="187" t="s">
        <v>5</v>
      </c>
      <c r="D119" s="198">
        <v>12</v>
      </c>
      <c r="E119" s="272">
        <v>231436</v>
      </c>
      <c r="F119" s="273">
        <f>+E119*D119</f>
        <v>2777232</v>
      </c>
    </row>
    <row r="120" spans="1:6" ht="12">
      <c r="A120" s="274"/>
      <c r="B120" s="197"/>
      <c r="C120" s="197"/>
      <c r="D120" s="198"/>
      <c r="E120" s="199"/>
      <c r="F120" s="200"/>
    </row>
    <row r="121" spans="1:6" ht="12">
      <c r="A121" s="204">
        <v>5</v>
      </c>
      <c r="B121" s="206" t="s">
        <v>2</v>
      </c>
      <c r="C121" s="206"/>
      <c r="D121" s="207"/>
      <c r="E121" s="208"/>
      <c r="F121" s="209"/>
    </row>
    <row r="122" spans="1:6" ht="22.5">
      <c r="A122" s="204">
        <v>5.1</v>
      </c>
      <c r="B122" s="210" t="s">
        <v>18</v>
      </c>
      <c r="C122" s="211" t="s">
        <v>4</v>
      </c>
      <c r="D122" s="207">
        <v>127.5</v>
      </c>
      <c r="E122" s="212">
        <v>32010</v>
      </c>
      <c r="F122" s="213">
        <f>E122*D122</f>
        <v>4081275</v>
      </c>
    </row>
    <row r="123" spans="1:6" ht="12">
      <c r="A123" s="204">
        <v>5.2</v>
      </c>
      <c r="B123" s="210" t="s">
        <v>36</v>
      </c>
      <c r="C123" s="211" t="s">
        <v>4</v>
      </c>
      <c r="D123" s="207">
        <v>42</v>
      </c>
      <c r="E123" s="212">
        <v>35000</v>
      </c>
      <c r="F123" s="213">
        <f>+E123*D123</f>
        <v>1470000</v>
      </c>
    </row>
    <row r="124" spans="1:6" ht="12">
      <c r="A124" s="275"/>
      <c r="B124" s="206"/>
      <c r="C124" s="206"/>
      <c r="D124" s="207"/>
      <c r="E124" s="208"/>
      <c r="F124" s="209"/>
    </row>
    <row r="125" spans="1:6" ht="12">
      <c r="A125" s="180">
        <v>6</v>
      </c>
      <c r="B125" s="186" t="s">
        <v>7</v>
      </c>
      <c r="C125" s="181"/>
      <c r="D125" s="182"/>
      <c r="E125" s="183"/>
      <c r="F125" s="184"/>
    </row>
    <row r="126" spans="1:6" ht="22.5">
      <c r="A126" s="214">
        <v>6.1</v>
      </c>
      <c r="B126" s="195" t="s">
        <v>19</v>
      </c>
      <c r="C126" s="192" t="s">
        <v>4</v>
      </c>
      <c r="D126" s="193">
        <v>265</v>
      </c>
      <c r="E126" s="194">
        <v>17870</v>
      </c>
      <c r="F126" s="190">
        <f>+D126*E126</f>
        <v>4735550</v>
      </c>
    </row>
    <row r="127" spans="1:6" ht="12">
      <c r="A127" s="275"/>
      <c r="B127" s="206"/>
      <c r="C127" s="206"/>
      <c r="D127" s="207"/>
      <c r="E127" s="208"/>
      <c r="F127" s="209"/>
    </row>
    <row r="128" spans="1:6" ht="12">
      <c r="A128" s="180">
        <v>7</v>
      </c>
      <c r="B128" s="186" t="s">
        <v>8</v>
      </c>
      <c r="C128" s="181"/>
      <c r="D128" s="182"/>
      <c r="E128" s="183"/>
      <c r="F128" s="184"/>
    </row>
    <row r="129" spans="1:6" ht="12">
      <c r="A129" s="215">
        <v>7.1</v>
      </c>
      <c r="B129" s="276" t="s">
        <v>115</v>
      </c>
      <c r="C129" s="217" t="s">
        <v>4</v>
      </c>
      <c r="D129" s="218">
        <v>182</v>
      </c>
      <c r="E129" s="219">
        <v>19835</v>
      </c>
      <c r="F129" s="190">
        <f>+D129*E129</f>
        <v>3609970</v>
      </c>
    </row>
    <row r="130" spans="1:6" ht="12">
      <c r="A130" s="215">
        <v>7.2</v>
      </c>
      <c r="B130" s="206" t="s">
        <v>116</v>
      </c>
      <c r="C130" s="211" t="s">
        <v>4</v>
      </c>
      <c r="D130" s="207">
        <v>182</v>
      </c>
      <c r="E130" s="212">
        <v>45294</v>
      </c>
      <c r="F130" s="221">
        <f>+D130*E130</f>
        <v>8243508</v>
      </c>
    </row>
    <row r="131" spans="1:6" ht="12">
      <c r="A131" s="215">
        <v>7.3</v>
      </c>
      <c r="B131" s="206" t="s">
        <v>117</v>
      </c>
      <c r="C131" s="211" t="s">
        <v>4</v>
      </c>
      <c r="D131" s="207">
        <v>96</v>
      </c>
      <c r="E131" s="212">
        <v>13914</v>
      </c>
      <c r="F131" s="190">
        <f>+D131*E131</f>
        <v>1335744</v>
      </c>
    </row>
    <row r="132" spans="1:6" ht="12">
      <c r="A132" s="215">
        <v>7.4</v>
      </c>
      <c r="B132" s="206" t="s">
        <v>118</v>
      </c>
      <c r="C132" s="211" t="s">
        <v>4</v>
      </c>
      <c r="D132" s="207">
        <v>82.5</v>
      </c>
      <c r="E132" s="212">
        <v>113350</v>
      </c>
      <c r="F132" s="190">
        <f>+D132*E132</f>
        <v>9351375</v>
      </c>
    </row>
    <row r="133" spans="1:6" ht="12">
      <c r="A133" s="214"/>
      <c r="B133" s="195"/>
      <c r="C133" s="192"/>
      <c r="D133" s="193"/>
      <c r="E133" s="194"/>
      <c r="F133" s="277"/>
    </row>
    <row r="134" spans="1:6" ht="12">
      <c r="A134" s="214">
        <v>8</v>
      </c>
      <c r="B134" s="195" t="s">
        <v>119</v>
      </c>
      <c r="C134" s="192"/>
      <c r="D134" s="193"/>
      <c r="E134" s="194"/>
      <c r="F134" s="277"/>
    </row>
    <row r="135" spans="1:6" ht="12">
      <c r="A135" s="214">
        <v>8.1</v>
      </c>
      <c r="B135" s="243" t="s">
        <v>120</v>
      </c>
      <c r="C135" s="278" t="s">
        <v>121</v>
      </c>
      <c r="D135" s="279">
        <v>1</v>
      </c>
      <c r="E135" s="280">
        <v>280025</v>
      </c>
      <c r="F135" s="277">
        <f>+D135*E135</f>
        <v>280025</v>
      </c>
    </row>
    <row r="136" spans="1:6" ht="12">
      <c r="A136" s="214">
        <v>8.2</v>
      </c>
      <c r="B136" s="281" t="s">
        <v>122</v>
      </c>
      <c r="C136" s="278" t="s">
        <v>121</v>
      </c>
      <c r="D136" s="279">
        <v>1</v>
      </c>
      <c r="E136" s="280">
        <v>225265</v>
      </c>
      <c r="F136" s="277">
        <f aca="true" t="shared" si="3" ref="F136:F143">+D136*E136</f>
        <v>225265</v>
      </c>
    </row>
    <row r="137" spans="1:6" ht="12">
      <c r="A137" s="214">
        <v>8.3</v>
      </c>
      <c r="B137" s="243" t="s">
        <v>123</v>
      </c>
      <c r="C137" s="278" t="s">
        <v>121</v>
      </c>
      <c r="D137" s="279">
        <v>1</v>
      </c>
      <c r="E137" s="280">
        <v>55756</v>
      </c>
      <c r="F137" s="277">
        <f t="shared" si="3"/>
        <v>55756</v>
      </c>
    </row>
    <row r="138" spans="1:6" ht="12">
      <c r="A138" s="214">
        <v>8.4</v>
      </c>
      <c r="B138" s="243" t="s">
        <v>124</v>
      </c>
      <c r="C138" s="278" t="s">
        <v>125</v>
      </c>
      <c r="D138" s="279">
        <v>36</v>
      </c>
      <c r="E138" s="280">
        <v>3180</v>
      </c>
      <c r="F138" s="277">
        <f t="shared" si="3"/>
        <v>114480</v>
      </c>
    </row>
    <row r="139" spans="1:6" ht="12">
      <c r="A139" s="180">
        <v>8.5</v>
      </c>
      <c r="B139" s="243" t="s">
        <v>126</v>
      </c>
      <c r="C139" s="278" t="s">
        <v>121</v>
      </c>
      <c r="D139" s="279">
        <v>2</v>
      </c>
      <c r="E139" s="280">
        <v>12798</v>
      </c>
      <c r="F139" s="277">
        <f t="shared" si="3"/>
        <v>25596</v>
      </c>
    </row>
    <row r="140" spans="1:6" ht="12">
      <c r="A140" s="180">
        <v>8.6</v>
      </c>
      <c r="B140" s="243" t="s">
        <v>127</v>
      </c>
      <c r="C140" s="278" t="s">
        <v>125</v>
      </c>
      <c r="D140" s="279">
        <v>28</v>
      </c>
      <c r="E140" s="280">
        <v>23690</v>
      </c>
      <c r="F140" s="277">
        <f t="shared" si="3"/>
        <v>663320</v>
      </c>
    </row>
    <row r="141" spans="1:6" ht="12">
      <c r="A141" s="180">
        <v>8.7</v>
      </c>
      <c r="B141" s="281" t="s">
        <v>128</v>
      </c>
      <c r="C141" s="278" t="s">
        <v>121</v>
      </c>
      <c r="D141" s="282">
        <v>9</v>
      </c>
      <c r="E141" s="280">
        <v>24849</v>
      </c>
      <c r="F141" s="277">
        <f t="shared" si="3"/>
        <v>223641</v>
      </c>
    </row>
    <row r="142" spans="1:6" ht="12">
      <c r="A142" s="180">
        <v>8.8</v>
      </c>
      <c r="B142" s="283" t="s">
        <v>129</v>
      </c>
      <c r="C142" s="284" t="s">
        <v>125</v>
      </c>
      <c r="D142" s="282">
        <v>12</v>
      </c>
      <c r="E142" s="280">
        <v>10796</v>
      </c>
      <c r="F142" s="277">
        <f t="shared" si="3"/>
        <v>129552</v>
      </c>
    </row>
    <row r="143" spans="1:6" ht="22.5">
      <c r="A143" s="285">
        <v>8.9</v>
      </c>
      <c r="B143" s="286" t="s">
        <v>130</v>
      </c>
      <c r="C143" s="278" t="s">
        <v>121</v>
      </c>
      <c r="D143" s="287">
        <v>1</v>
      </c>
      <c r="E143" s="288">
        <v>257461</v>
      </c>
      <c r="F143" s="277">
        <f t="shared" si="3"/>
        <v>257461</v>
      </c>
    </row>
    <row r="144" spans="1:6" ht="12">
      <c r="A144" s="180"/>
      <c r="B144" s="226"/>
      <c r="C144" s="187"/>
      <c r="D144" s="188"/>
      <c r="E144" s="227"/>
      <c r="F144" s="224"/>
    </row>
    <row r="145" spans="1:6" ht="12">
      <c r="A145" s="180">
        <v>9</v>
      </c>
      <c r="B145" s="225" t="s">
        <v>42</v>
      </c>
      <c r="C145" s="187"/>
      <c r="D145" s="188"/>
      <c r="E145" s="223"/>
      <c r="F145" s="224"/>
    </row>
    <row r="146" spans="1:6" ht="12">
      <c r="A146" s="180">
        <v>9.1</v>
      </c>
      <c r="B146" s="225" t="s">
        <v>43</v>
      </c>
      <c r="C146" s="187" t="s">
        <v>4</v>
      </c>
      <c r="D146" s="188">
        <v>16.5</v>
      </c>
      <c r="E146" s="223">
        <v>38030</v>
      </c>
      <c r="F146" s="224">
        <f>+E146*D146</f>
        <v>627495</v>
      </c>
    </row>
    <row r="147" spans="1:6" ht="12">
      <c r="A147" s="180"/>
      <c r="B147" s="226"/>
      <c r="C147" s="187"/>
      <c r="D147" s="188"/>
      <c r="E147" s="227"/>
      <c r="F147" s="224"/>
    </row>
    <row r="148" spans="1:6" ht="12">
      <c r="A148" s="180">
        <v>10</v>
      </c>
      <c r="B148" s="226" t="s">
        <v>21</v>
      </c>
      <c r="C148" s="187"/>
      <c r="D148" s="188"/>
      <c r="E148" s="227"/>
      <c r="F148" s="224"/>
    </row>
    <row r="149" spans="1:6" ht="12">
      <c r="A149" s="180">
        <v>10.1</v>
      </c>
      <c r="B149" s="226" t="s">
        <v>131</v>
      </c>
      <c r="C149" s="187" t="s">
        <v>4</v>
      </c>
      <c r="D149" s="188">
        <v>18.6</v>
      </c>
      <c r="E149" s="227">
        <v>148890</v>
      </c>
      <c r="F149" s="224">
        <f>+D149*E149</f>
        <v>2769354</v>
      </c>
    </row>
    <row r="150" spans="1:6" ht="12">
      <c r="A150" s="180">
        <v>10.2</v>
      </c>
      <c r="B150" s="226" t="s">
        <v>132</v>
      </c>
      <c r="C150" s="187" t="s">
        <v>4</v>
      </c>
      <c r="D150" s="188">
        <v>4.8</v>
      </c>
      <c r="E150" s="227">
        <v>232895</v>
      </c>
      <c r="F150" s="224">
        <f>+E150*D150</f>
        <v>1117896</v>
      </c>
    </row>
    <row r="151" spans="1:6" ht="12">
      <c r="A151" s="180">
        <v>10.3</v>
      </c>
      <c r="B151" s="226" t="s">
        <v>133</v>
      </c>
      <c r="C151" s="187" t="s">
        <v>0</v>
      </c>
      <c r="D151" s="188">
        <v>6</v>
      </c>
      <c r="E151" s="227">
        <v>242895</v>
      </c>
      <c r="F151" s="224">
        <f>+E151*D151</f>
        <v>1457370</v>
      </c>
    </row>
    <row r="152" spans="1:6" ht="33.75">
      <c r="A152" s="180">
        <v>10.4</v>
      </c>
      <c r="B152" s="289" t="s">
        <v>134</v>
      </c>
      <c r="C152" s="187" t="s">
        <v>4</v>
      </c>
      <c r="D152" s="188">
        <v>32.5</v>
      </c>
      <c r="E152" s="227">
        <v>186000</v>
      </c>
      <c r="F152" s="224">
        <f>+E152*D152</f>
        <v>6045000</v>
      </c>
    </row>
    <row r="153" spans="1:6" ht="12">
      <c r="A153" s="290"/>
      <c r="B153" s="187"/>
      <c r="C153" s="187"/>
      <c r="D153" s="188"/>
      <c r="E153" s="227"/>
      <c r="F153" s="224"/>
    </row>
    <row r="154" spans="1:6" ht="12">
      <c r="A154" s="180">
        <v>11</v>
      </c>
      <c r="B154" s="197" t="s">
        <v>135</v>
      </c>
      <c r="C154" s="187"/>
      <c r="D154" s="188"/>
      <c r="E154" s="227"/>
      <c r="F154" s="224"/>
    </row>
    <row r="155" spans="1:6" ht="12">
      <c r="A155" s="180">
        <v>11.1</v>
      </c>
      <c r="B155" s="197" t="s">
        <v>136</v>
      </c>
      <c r="C155" s="187" t="s">
        <v>0</v>
      </c>
      <c r="D155" s="188">
        <v>1</v>
      </c>
      <c r="E155" s="227">
        <v>1059648</v>
      </c>
      <c r="F155" s="224">
        <f>+E155*D155</f>
        <v>1059648</v>
      </c>
    </row>
    <row r="156" spans="1:6" ht="12">
      <c r="A156" s="180">
        <v>11.2</v>
      </c>
      <c r="B156" s="197" t="s">
        <v>83</v>
      </c>
      <c r="C156" s="187" t="s">
        <v>0</v>
      </c>
      <c r="D156" s="188">
        <v>1</v>
      </c>
      <c r="E156" s="227">
        <v>292770</v>
      </c>
      <c r="F156" s="224">
        <f>+E156*D156</f>
        <v>292770</v>
      </c>
    </row>
    <row r="157" spans="1:6" ht="12">
      <c r="A157" s="180">
        <v>11.3</v>
      </c>
      <c r="B157" s="197" t="s">
        <v>137</v>
      </c>
      <c r="C157" s="187" t="s">
        <v>0</v>
      </c>
      <c r="D157" s="188">
        <v>8</v>
      </c>
      <c r="E157" s="227">
        <v>122770</v>
      </c>
      <c r="F157" s="224">
        <f>+E157*D157</f>
        <v>982160</v>
      </c>
    </row>
    <row r="158" spans="1:6" ht="12">
      <c r="A158" s="180">
        <v>11.4</v>
      </c>
      <c r="B158" s="197" t="s">
        <v>138</v>
      </c>
      <c r="C158" s="187" t="s">
        <v>0</v>
      </c>
      <c r="D158" s="188">
        <v>9</v>
      </c>
      <c r="E158" s="227">
        <v>94960</v>
      </c>
      <c r="F158" s="224">
        <f>+E158*D158</f>
        <v>854640</v>
      </c>
    </row>
    <row r="159" spans="1:6" ht="12">
      <c r="A159" s="180">
        <v>11.5</v>
      </c>
      <c r="B159" s="197" t="s">
        <v>139</v>
      </c>
      <c r="C159" s="187" t="s">
        <v>0</v>
      </c>
      <c r="D159" s="188">
        <v>12</v>
      </c>
      <c r="E159" s="227">
        <v>129450</v>
      </c>
      <c r="F159" s="224">
        <f>+E159*D159</f>
        <v>1553400</v>
      </c>
    </row>
    <row r="160" spans="1:6" ht="12">
      <c r="A160" s="290"/>
      <c r="B160" s="187"/>
      <c r="C160" s="187"/>
      <c r="D160" s="188"/>
      <c r="E160" s="227"/>
      <c r="F160" s="224"/>
    </row>
    <row r="161" spans="1:6" ht="12">
      <c r="A161" s="180">
        <v>12</v>
      </c>
      <c r="B161" s="291" t="s">
        <v>20</v>
      </c>
      <c r="C161" s="187"/>
      <c r="D161" s="188"/>
      <c r="E161" s="227"/>
      <c r="F161" s="224"/>
    </row>
    <row r="162" spans="1:6" ht="12">
      <c r="A162" s="180">
        <v>12.1</v>
      </c>
      <c r="B162" s="291" t="s">
        <v>140</v>
      </c>
      <c r="C162" s="187" t="s">
        <v>5</v>
      </c>
      <c r="D162" s="188">
        <v>26</v>
      </c>
      <c r="E162" s="223">
        <v>62440</v>
      </c>
      <c r="F162" s="221">
        <f>+D162*E162</f>
        <v>1623440</v>
      </c>
    </row>
    <row r="163" spans="1:6" ht="12">
      <c r="A163" s="180">
        <v>12.2</v>
      </c>
      <c r="B163" s="292" t="s">
        <v>141</v>
      </c>
      <c r="C163" s="187" t="s">
        <v>0</v>
      </c>
      <c r="D163" s="188">
        <v>4</v>
      </c>
      <c r="E163" s="223">
        <v>312485</v>
      </c>
      <c r="F163" s="221">
        <f>+E163*D163</f>
        <v>1249940</v>
      </c>
    </row>
    <row r="164" spans="1:6" ht="12">
      <c r="A164" s="180">
        <v>12.3</v>
      </c>
      <c r="B164" s="281" t="s">
        <v>142</v>
      </c>
      <c r="C164" s="278" t="s">
        <v>4</v>
      </c>
      <c r="D164" s="293">
        <v>18.6</v>
      </c>
      <c r="E164" s="280">
        <v>91050</v>
      </c>
      <c r="F164" s="221">
        <f>+E164*D164</f>
        <v>1693530.0000000002</v>
      </c>
    </row>
    <row r="165" spans="1:6" ht="12">
      <c r="A165" s="180"/>
      <c r="B165" s="187"/>
      <c r="C165" s="187"/>
      <c r="D165" s="188"/>
      <c r="E165" s="227"/>
      <c r="F165" s="224"/>
    </row>
    <row r="166" spans="1:6" ht="12">
      <c r="A166" s="180">
        <v>13</v>
      </c>
      <c r="B166" s="197" t="s">
        <v>143</v>
      </c>
      <c r="C166" s="187"/>
      <c r="D166" s="188"/>
      <c r="E166" s="227"/>
      <c r="F166" s="224"/>
    </row>
    <row r="167" spans="1:6" ht="12">
      <c r="A167" s="180">
        <v>13.1</v>
      </c>
      <c r="B167" s="291" t="s">
        <v>144</v>
      </c>
      <c r="C167" s="294" t="s">
        <v>4</v>
      </c>
      <c r="D167" s="188">
        <v>116.5</v>
      </c>
      <c r="E167" s="223">
        <v>32969</v>
      </c>
      <c r="F167" s="221">
        <f>+D167*E167</f>
        <v>3840888.5</v>
      </c>
    </row>
    <row r="168" spans="1:6" ht="12">
      <c r="A168" s="290"/>
      <c r="B168" s="187"/>
      <c r="C168" s="187"/>
      <c r="D168" s="188"/>
      <c r="E168" s="227"/>
      <c r="F168" s="224"/>
    </row>
    <row r="169" spans="1:6" ht="12">
      <c r="A169" s="180">
        <v>14</v>
      </c>
      <c r="B169" s="225" t="s">
        <v>22</v>
      </c>
      <c r="C169" s="187"/>
      <c r="D169" s="188"/>
      <c r="E169" s="223"/>
      <c r="F169" s="221"/>
    </row>
    <row r="170" spans="1:6" ht="12">
      <c r="A170" s="236">
        <v>14.1</v>
      </c>
      <c r="B170" s="237" t="s">
        <v>23</v>
      </c>
      <c r="C170" s="238" t="s">
        <v>4</v>
      </c>
      <c r="D170" s="188">
        <v>286</v>
      </c>
      <c r="E170" s="223">
        <v>10670</v>
      </c>
      <c r="F170" s="221">
        <f>+D170*E170</f>
        <v>3051620</v>
      </c>
    </row>
    <row r="171" spans="1:6" ht="12">
      <c r="A171" s="295">
        <v>14.2</v>
      </c>
      <c r="B171" s="237" t="s">
        <v>24</v>
      </c>
      <c r="C171" s="238" t="s">
        <v>4</v>
      </c>
      <c r="D171" s="188">
        <v>286</v>
      </c>
      <c r="E171" s="223">
        <v>8920</v>
      </c>
      <c r="F171" s="221">
        <f>+D171*E171</f>
        <v>2551120</v>
      </c>
    </row>
    <row r="172" spans="1:6" ht="12">
      <c r="A172" s="295">
        <v>14.3</v>
      </c>
      <c r="B172" s="281" t="s">
        <v>145</v>
      </c>
      <c r="C172" s="278" t="s">
        <v>1</v>
      </c>
      <c r="D172" s="293">
        <v>105</v>
      </c>
      <c r="E172" s="280">
        <v>16875</v>
      </c>
      <c r="F172" s="221">
        <f>+D172*E172</f>
        <v>1771875</v>
      </c>
    </row>
    <row r="173" spans="1:6" ht="12">
      <c r="A173" s="236">
        <v>14.4</v>
      </c>
      <c r="B173" s="237" t="s">
        <v>146</v>
      </c>
      <c r="C173" s="238" t="s">
        <v>4</v>
      </c>
      <c r="D173" s="188">
        <v>29</v>
      </c>
      <c r="E173" s="223">
        <v>14523</v>
      </c>
      <c r="F173" s="221">
        <f>+D173*E173</f>
        <v>421167</v>
      </c>
    </row>
    <row r="174" spans="1:6" ht="12">
      <c r="A174" s="236"/>
      <c r="B174" s="296"/>
      <c r="C174" s="255"/>
      <c r="D174" s="297"/>
      <c r="E174" s="194"/>
      <c r="F174" s="221"/>
    </row>
    <row r="175" spans="1:6" ht="12">
      <c r="A175" s="236">
        <v>15</v>
      </c>
      <c r="B175" s="296" t="s">
        <v>39</v>
      </c>
      <c r="C175" s="255"/>
      <c r="D175" s="297"/>
      <c r="E175" s="194"/>
      <c r="F175" s="221"/>
    </row>
    <row r="176" spans="1:6" ht="12">
      <c r="A176" s="236">
        <v>15.1</v>
      </c>
      <c r="B176" s="296" t="s">
        <v>40</v>
      </c>
      <c r="C176" s="255" t="s">
        <v>4</v>
      </c>
      <c r="D176" s="193">
        <v>184</v>
      </c>
      <c r="E176" s="194">
        <v>59440</v>
      </c>
      <c r="F176" s="221">
        <f>+E176*D176</f>
        <v>10936960</v>
      </c>
    </row>
    <row r="177" spans="1:6" ht="12">
      <c r="A177" s="298"/>
      <c r="B177" s="291"/>
      <c r="C177" s="294"/>
      <c r="D177" s="299"/>
      <c r="E177" s="300"/>
      <c r="F177" s="277"/>
    </row>
    <row r="178" spans="1:6" ht="12">
      <c r="A178" s="180">
        <v>16</v>
      </c>
      <c r="B178" s="186" t="s">
        <v>147</v>
      </c>
      <c r="C178" s="301"/>
      <c r="D178" s="218"/>
      <c r="E178" s="219"/>
      <c r="F178" s="277"/>
    </row>
    <row r="179" spans="1:6" ht="12">
      <c r="A179" s="215">
        <v>16.1</v>
      </c>
      <c r="B179" s="302" t="s">
        <v>148</v>
      </c>
      <c r="C179" s="301" t="s">
        <v>4</v>
      </c>
      <c r="D179" s="218">
        <v>189</v>
      </c>
      <c r="E179" s="219">
        <v>3829</v>
      </c>
      <c r="F179" s="277">
        <f>+D179*E179</f>
        <v>723681</v>
      </c>
    </row>
    <row r="180" spans="1:6" ht="12">
      <c r="A180" s="253"/>
      <c r="B180" s="254"/>
      <c r="C180" s="255"/>
      <c r="D180" s="256"/>
      <c r="E180" s="257"/>
      <c r="F180" s="258"/>
    </row>
    <row r="181" spans="1:6" ht="12">
      <c r="A181" s="303"/>
      <c r="B181" s="304"/>
      <c r="C181" s="255"/>
      <c r="D181" s="256"/>
      <c r="E181" s="305"/>
      <c r="F181" s="306"/>
    </row>
    <row r="182" spans="1:6" ht="12">
      <c r="A182" s="174" t="s">
        <v>166</v>
      </c>
      <c r="B182" s="175" t="s">
        <v>214</v>
      </c>
      <c r="C182" s="176"/>
      <c r="D182" s="177"/>
      <c r="E182" s="178"/>
      <c r="F182" s="179"/>
    </row>
    <row r="183" spans="1:6" ht="12">
      <c r="A183" s="253"/>
      <c r="B183" s="254"/>
      <c r="C183" s="255"/>
      <c r="D183" s="256"/>
      <c r="E183" s="257"/>
      <c r="F183" s="258"/>
    </row>
    <row r="184" spans="1:6" ht="12">
      <c r="A184" s="307">
        <v>1</v>
      </c>
      <c r="B184" s="261" t="s">
        <v>16</v>
      </c>
      <c r="C184" s="261"/>
      <c r="D184" s="262"/>
      <c r="E184" s="263"/>
      <c r="F184" s="264"/>
    </row>
    <row r="185" spans="1:6" ht="22.5">
      <c r="A185" s="185">
        <v>1.2</v>
      </c>
      <c r="B185" s="195" t="s">
        <v>171</v>
      </c>
      <c r="C185" s="217" t="s">
        <v>4</v>
      </c>
      <c r="D185" s="218">
        <v>112.5</v>
      </c>
      <c r="E185" s="219">
        <v>12855</v>
      </c>
      <c r="F185" s="190">
        <f aca="true" t="shared" si="4" ref="F185:F191">+D185*E185</f>
        <v>1446187.5</v>
      </c>
    </row>
    <row r="186" spans="1:6" ht="12">
      <c r="A186" s="185">
        <v>1.3</v>
      </c>
      <c r="B186" s="195" t="s">
        <v>172</v>
      </c>
      <c r="C186" s="217" t="s">
        <v>3</v>
      </c>
      <c r="D186" s="218">
        <v>1.6</v>
      </c>
      <c r="E186" s="219">
        <v>203860</v>
      </c>
      <c r="F186" s="190">
        <f t="shared" si="4"/>
        <v>326176</v>
      </c>
    </row>
    <row r="187" spans="1:6" ht="12">
      <c r="A187" s="185">
        <v>1.4</v>
      </c>
      <c r="B187" s="276" t="s">
        <v>173</v>
      </c>
      <c r="C187" s="217" t="s">
        <v>4</v>
      </c>
      <c r="D187" s="218">
        <v>106.8</v>
      </c>
      <c r="E187" s="219">
        <v>7370</v>
      </c>
      <c r="F187" s="190">
        <f t="shared" si="4"/>
        <v>787116</v>
      </c>
    </row>
    <row r="188" spans="1:6" ht="12">
      <c r="A188" s="185">
        <f>A187+0.1</f>
        <v>1.5</v>
      </c>
      <c r="B188" s="195" t="s">
        <v>174</v>
      </c>
      <c r="C188" s="192" t="s">
        <v>0</v>
      </c>
      <c r="D188" s="193">
        <v>2</v>
      </c>
      <c r="E188" s="194">
        <v>46140</v>
      </c>
      <c r="F188" s="190">
        <f t="shared" si="4"/>
        <v>92280</v>
      </c>
    </row>
    <row r="189" spans="1:6" ht="12">
      <c r="A189" s="185">
        <v>1.6</v>
      </c>
      <c r="B189" s="195" t="s">
        <v>175</v>
      </c>
      <c r="C189" s="192" t="s">
        <v>4</v>
      </c>
      <c r="D189" s="193">
        <v>49.5</v>
      </c>
      <c r="E189" s="194">
        <v>7588</v>
      </c>
      <c r="F189" s="190">
        <f t="shared" si="4"/>
        <v>375606</v>
      </c>
    </row>
    <row r="190" spans="1:6" ht="12">
      <c r="A190" s="185">
        <v>1.7</v>
      </c>
      <c r="B190" s="195" t="s">
        <v>176</v>
      </c>
      <c r="C190" s="192" t="s">
        <v>0</v>
      </c>
      <c r="D190" s="193">
        <v>2</v>
      </c>
      <c r="E190" s="194">
        <v>20460</v>
      </c>
      <c r="F190" s="190">
        <f t="shared" si="4"/>
        <v>40920</v>
      </c>
    </row>
    <row r="191" spans="1:6" ht="12">
      <c r="A191" s="185">
        <v>1.8</v>
      </c>
      <c r="B191" s="195" t="s">
        <v>177</v>
      </c>
      <c r="C191" s="192" t="s">
        <v>178</v>
      </c>
      <c r="D191" s="193">
        <v>1</v>
      </c>
      <c r="E191" s="194">
        <v>382500</v>
      </c>
      <c r="F191" s="190">
        <f t="shared" si="4"/>
        <v>382500</v>
      </c>
    </row>
    <row r="192" spans="1:6" ht="12">
      <c r="A192" s="275"/>
      <c r="B192" s="206"/>
      <c r="C192" s="206"/>
      <c r="D192" s="207"/>
      <c r="E192" s="208"/>
      <c r="F192" s="209"/>
    </row>
    <row r="193" spans="1:6" ht="12">
      <c r="A193" s="308">
        <v>2</v>
      </c>
      <c r="B193" s="205" t="s">
        <v>2</v>
      </c>
      <c r="C193" s="206"/>
      <c r="D193" s="207"/>
      <c r="E193" s="208"/>
      <c r="F193" s="209"/>
    </row>
    <row r="194" spans="1:6" ht="22.5">
      <c r="A194" s="204">
        <v>2.1</v>
      </c>
      <c r="B194" s="210" t="s">
        <v>18</v>
      </c>
      <c r="C194" s="211" t="s">
        <v>4</v>
      </c>
      <c r="D194" s="207">
        <v>8.5</v>
      </c>
      <c r="E194" s="212">
        <v>32010</v>
      </c>
      <c r="F194" s="213">
        <f>E194*D194</f>
        <v>272085</v>
      </c>
    </row>
    <row r="195" spans="1:6" ht="12">
      <c r="A195" s="204">
        <v>2.2</v>
      </c>
      <c r="B195" s="210" t="s">
        <v>179</v>
      </c>
      <c r="C195" s="211" t="s">
        <v>5</v>
      </c>
      <c r="D195" s="207">
        <v>16</v>
      </c>
      <c r="E195" s="212">
        <v>22634</v>
      </c>
      <c r="F195" s="213">
        <f>E195*D195</f>
        <v>362144</v>
      </c>
    </row>
    <row r="196" spans="1:6" ht="12">
      <c r="A196" s="275"/>
      <c r="B196" s="206"/>
      <c r="C196" s="206"/>
      <c r="D196" s="207"/>
      <c r="E196" s="208"/>
      <c r="F196" s="209"/>
    </row>
    <row r="197" spans="1:6" ht="12">
      <c r="A197" s="309">
        <v>3</v>
      </c>
      <c r="B197" s="181" t="s">
        <v>7</v>
      </c>
      <c r="C197" s="181"/>
      <c r="D197" s="182"/>
      <c r="E197" s="183"/>
      <c r="F197" s="184"/>
    </row>
    <row r="198" spans="1:6" ht="22.5">
      <c r="A198" s="214">
        <v>3.1</v>
      </c>
      <c r="B198" s="195" t="s">
        <v>19</v>
      </c>
      <c r="C198" s="192" t="s">
        <v>4</v>
      </c>
      <c r="D198" s="193">
        <v>196.5</v>
      </c>
      <c r="E198" s="194">
        <v>17870</v>
      </c>
      <c r="F198" s="190">
        <f>+D198*E198</f>
        <v>3511455</v>
      </c>
    </row>
    <row r="199" spans="1:6" ht="12">
      <c r="A199" s="275"/>
      <c r="B199" s="206"/>
      <c r="C199" s="206"/>
      <c r="D199" s="207"/>
      <c r="E199" s="208"/>
      <c r="F199" s="209"/>
    </row>
    <row r="200" spans="1:6" ht="12">
      <c r="A200" s="309">
        <v>4</v>
      </c>
      <c r="B200" s="181" t="s">
        <v>8</v>
      </c>
      <c r="C200" s="181"/>
      <c r="D200" s="182"/>
      <c r="E200" s="183"/>
      <c r="F200" s="184"/>
    </row>
    <row r="201" spans="1:6" ht="12">
      <c r="A201" s="215">
        <v>4.1</v>
      </c>
      <c r="B201" s="276" t="s">
        <v>180</v>
      </c>
      <c r="C201" s="217" t="s">
        <v>4</v>
      </c>
      <c r="D201" s="218">
        <v>132.5</v>
      </c>
      <c r="E201" s="219">
        <v>24475</v>
      </c>
      <c r="F201" s="190">
        <f aca="true" t="shared" si="5" ref="F201:F206">+D201*E201</f>
        <v>3242937.5</v>
      </c>
    </row>
    <row r="202" spans="1:6" ht="22.5">
      <c r="A202" s="215">
        <v>4.2</v>
      </c>
      <c r="B202" s="310" t="s">
        <v>157</v>
      </c>
      <c r="C202" s="301" t="s">
        <v>4</v>
      </c>
      <c r="D202" s="218">
        <v>62.5</v>
      </c>
      <c r="E202" s="219">
        <v>19000</v>
      </c>
      <c r="F202" s="190">
        <f t="shared" si="5"/>
        <v>1187500</v>
      </c>
    </row>
    <row r="203" spans="1:6" ht="12">
      <c r="A203" s="215">
        <v>4.3</v>
      </c>
      <c r="B203" s="310" t="s">
        <v>181</v>
      </c>
      <c r="C203" s="301" t="s">
        <v>4</v>
      </c>
      <c r="D203" s="218">
        <v>132.5</v>
      </c>
      <c r="E203" s="219">
        <v>13000</v>
      </c>
      <c r="F203" s="190">
        <f t="shared" si="5"/>
        <v>1722500</v>
      </c>
    </row>
    <row r="204" spans="1:6" ht="22.5">
      <c r="A204" s="215">
        <v>4.4</v>
      </c>
      <c r="B204" s="310" t="s">
        <v>182</v>
      </c>
      <c r="C204" s="301" t="s">
        <v>4</v>
      </c>
      <c r="D204" s="218">
        <v>132.5</v>
      </c>
      <c r="E204" s="219">
        <v>150000</v>
      </c>
      <c r="F204" s="190">
        <f t="shared" si="5"/>
        <v>19875000</v>
      </c>
    </row>
    <row r="205" spans="1:6" ht="12">
      <c r="A205" s="215">
        <v>4.5</v>
      </c>
      <c r="B205" s="310" t="s">
        <v>183</v>
      </c>
      <c r="C205" s="301" t="s">
        <v>4</v>
      </c>
      <c r="D205" s="218">
        <v>11</v>
      </c>
      <c r="E205" s="219">
        <v>39262</v>
      </c>
      <c r="F205" s="190">
        <f t="shared" si="5"/>
        <v>431882</v>
      </c>
    </row>
    <row r="206" spans="1:6" ht="12">
      <c r="A206" s="215">
        <v>4.6</v>
      </c>
      <c r="B206" s="310" t="s">
        <v>184</v>
      </c>
      <c r="C206" s="301" t="s">
        <v>4</v>
      </c>
      <c r="D206" s="218">
        <v>62.5</v>
      </c>
      <c r="E206" s="219">
        <v>69890</v>
      </c>
      <c r="F206" s="190">
        <f t="shared" si="5"/>
        <v>4368125</v>
      </c>
    </row>
    <row r="207" spans="1:6" ht="12">
      <c r="A207" s="311"/>
      <c r="B207" s="310"/>
      <c r="C207" s="310"/>
      <c r="D207" s="218"/>
      <c r="E207" s="312"/>
      <c r="F207" s="313"/>
    </row>
    <row r="208" spans="1:6" ht="12">
      <c r="A208" s="309">
        <v>5</v>
      </c>
      <c r="B208" s="181" t="s">
        <v>185</v>
      </c>
      <c r="C208" s="211"/>
      <c r="D208" s="207"/>
      <c r="E208" s="314"/>
      <c r="F208" s="277"/>
    </row>
    <row r="209" spans="1:6" ht="22.5">
      <c r="A209" s="215">
        <v>5.1</v>
      </c>
      <c r="B209" s="286" t="s">
        <v>186</v>
      </c>
      <c r="C209" s="301" t="s">
        <v>4</v>
      </c>
      <c r="D209" s="218">
        <v>118.5</v>
      </c>
      <c r="E209" s="219">
        <v>77152</v>
      </c>
      <c r="F209" s="277">
        <f>+D209*E209</f>
        <v>9142512</v>
      </c>
    </row>
    <row r="210" spans="1:6" ht="12">
      <c r="A210" s="214"/>
      <c r="B210" s="195"/>
      <c r="C210" s="192"/>
      <c r="D210" s="193"/>
      <c r="E210" s="194"/>
      <c r="F210" s="277"/>
    </row>
    <row r="211" spans="1:6" ht="12">
      <c r="A211" s="315">
        <v>6</v>
      </c>
      <c r="B211" s="191" t="s">
        <v>187</v>
      </c>
      <c r="C211" s="192"/>
      <c r="D211" s="193"/>
      <c r="E211" s="194"/>
      <c r="F211" s="277"/>
    </row>
    <row r="212" spans="1:6" ht="12">
      <c r="A212" s="214">
        <v>6.1</v>
      </c>
      <c r="B212" s="195" t="s">
        <v>188</v>
      </c>
      <c r="C212" s="192" t="s">
        <v>5</v>
      </c>
      <c r="D212" s="193">
        <v>62</v>
      </c>
      <c r="E212" s="194">
        <v>5196</v>
      </c>
      <c r="F212" s="277">
        <f aca="true" t="shared" si="6" ref="F212:F219">+D212*E212</f>
        <v>322152</v>
      </c>
    </row>
    <row r="213" spans="1:6" ht="12">
      <c r="A213" s="214">
        <v>6.2</v>
      </c>
      <c r="B213" s="195" t="s">
        <v>124</v>
      </c>
      <c r="C213" s="192" t="s">
        <v>5</v>
      </c>
      <c r="D213" s="193">
        <v>49.5</v>
      </c>
      <c r="E213" s="194">
        <v>3250</v>
      </c>
      <c r="F213" s="277">
        <f t="shared" si="6"/>
        <v>160875</v>
      </c>
    </row>
    <row r="214" spans="1:6" ht="12">
      <c r="A214" s="214">
        <v>6.3</v>
      </c>
      <c r="B214" s="281" t="s">
        <v>122</v>
      </c>
      <c r="C214" s="192"/>
      <c r="D214" s="193">
        <v>1</v>
      </c>
      <c r="E214" s="194">
        <v>225265</v>
      </c>
      <c r="F214" s="277">
        <f t="shared" si="6"/>
        <v>225265</v>
      </c>
    </row>
    <row r="215" spans="1:6" ht="12">
      <c r="A215" s="214">
        <v>6.4</v>
      </c>
      <c r="B215" s="243" t="s">
        <v>120</v>
      </c>
      <c r="C215" s="192"/>
      <c r="D215" s="193">
        <v>1</v>
      </c>
      <c r="E215" s="194">
        <v>280025</v>
      </c>
      <c r="F215" s="277">
        <f t="shared" si="6"/>
        <v>280025</v>
      </c>
    </row>
    <row r="216" spans="1:6" ht="12">
      <c r="A216" s="214">
        <v>6.5</v>
      </c>
      <c r="B216" s="296" t="s">
        <v>189</v>
      </c>
      <c r="C216" s="192" t="s">
        <v>0</v>
      </c>
      <c r="D216" s="193">
        <v>1</v>
      </c>
      <c r="E216" s="194">
        <v>91740</v>
      </c>
      <c r="F216" s="277">
        <f t="shared" si="6"/>
        <v>91740</v>
      </c>
    </row>
    <row r="217" spans="1:6" ht="12">
      <c r="A217" s="214">
        <v>6.6</v>
      </c>
      <c r="B217" s="296" t="s">
        <v>190</v>
      </c>
      <c r="C217" s="192" t="s">
        <v>0</v>
      </c>
      <c r="D217" s="193">
        <v>2</v>
      </c>
      <c r="E217" s="194">
        <v>24849</v>
      </c>
      <c r="F217" s="277">
        <f t="shared" si="6"/>
        <v>49698</v>
      </c>
    </row>
    <row r="218" spans="1:6" ht="12">
      <c r="A218" s="214">
        <v>6.7</v>
      </c>
      <c r="B218" s="296" t="s">
        <v>191</v>
      </c>
      <c r="C218" s="192" t="s">
        <v>192</v>
      </c>
      <c r="D218" s="193">
        <v>1</v>
      </c>
      <c r="E218" s="194">
        <v>562206</v>
      </c>
      <c r="F218" s="277">
        <f t="shared" si="6"/>
        <v>562206</v>
      </c>
    </row>
    <row r="219" spans="1:6" ht="12">
      <c r="A219" s="214">
        <v>6.8</v>
      </c>
      <c r="B219" s="296" t="s">
        <v>193</v>
      </c>
      <c r="C219" s="192" t="s">
        <v>0</v>
      </c>
      <c r="D219" s="193">
        <v>1</v>
      </c>
      <c r="E219" s="194">
        <v>25435</v>
      </c>
      <c r="F219" s="277">
        <f t="shared" si="6"/>
        <v>25435</v>
      </c>
    </row>
    <row r="220" spans="1:6" ht="12">
      <c r="A220" s="214"/>
      <c r="B220" s="296"/>
      <c r="C220" s="192"/>
      <c r="D220" s="193"/>
      <c r="E220" s="194"/>
      <c r="F220" s="277"/>
    </row>
    <row r="221" spans="1:6" ht="12">
      <c r="A221" s="315">
        <v>7</v>
      </c>
      <c r="B221" s="316" t="s">
        <v>194</v>
      </c>
      <c r="C221" s="192"/>
      <c r="D221" s="193"/>
      <c r="E221" s="194"/>
      <c r="F221" s="277"/>
    </row>
    <row r="222" spans="1:6" ht="12">
      <c r="A222" s="214">
        <v>7.1</v>
      </c>
      <c r="B222" s="296" t="s">
        <v>195</v>
      </c>
      <c r="C222" s="192" t="s">
        <v>4</v>
      </c>
      <c r="D222" s="193">
        <v>52.8</v>
      </c>
      <c r="E222" s="194">
        <v>38030</v>
      </c>
      <c r="F222" s="277">
        <f>+D222*E222</f>
        <v>2007984</v>
      </c>
    </row>
    <row r="223" spans="1:6" ht="12">
      <c r="A223" s="214"/>
      <c r="B223" s="195"/>
      <c r="C223" s="192"/>
      <c r="D223" s="193"/>
      <c r="E223" s="194"/>
      <c r="F223" s="277"/>
    </row>
    <row r="224" spans="1:6" ht="12">
      <c r="A224" s="309">
        <v>8</v>
      </c>
      <c r="B224" s="181" t="s">
        <v>135</v>
      </c>
      <c r="C224" s="181"/>
      <c r="D224" s="182"/>
      <c r="E224" s="183"/>
      <c r="F224" s="277"/>
    </row>
    <row r="225" spans="1:6" ht="12">
      <c r="A225" s="180">
        <v>8.1</v>
      </c>
      <c r="B225" s="186" t="s">
        <v>196</v>
      </c>
      <c r="C225" s="192" t="s">
        <v>0</v>
      </c>
      <c r="D225" s="188">
        <v>1</v>
      </c>
      <c r="E225" s="189">
        <v>787950</v>
      </c>
      <c r="F225" s="277">
        <f aca="true" t="shared" si="7" ref="F225:F230">+D225*E225</f>
        <v>787950</v>
      </c>
    </row>
    <row r="226" spans="1:6" ht="22.5">
      <c r="A226" s="317">
        <v>8.2</v>
      </c>
      <c r="B226" s="286" t="s">
        <v>197</v>
      </c>
      <c r="C226" s="318" t="s">
        <v>0</v>
      </c>
      <c r="D226" s="188">
        <v>2</v>
      </c>
      <c r="E226" s="189">
        <v>251600</v>
      </c>
      <c r="F226" s="277">
        <f t="shared" si="7"/>
        <v>503200</v>
      </c>
    </row>
    <row r="227" spans="1:6" ht="12">
      <c r="A227" s="317">
        <v>8.3</v>
      </c>
      <c r="B227" s="319" t="s">
        <v>198</v>
      </c>
      <c r="C227" s="318" t="s">
        <v>0</v>
      </c>
      <c r="D227" s="188">
        <v>1</v>
      </c>
      <c r="E227" s="189">
        <v>441710</v>
      </c>
      <c r="F227" s="277">
        <f t="shared" si="7"/>
        <v>441710</v>
      </c>
    </row>
    <row r="228" spans="1:6" ht="12">
      <c r="A228" s="180">
        <v>8.4</v>
      </c>
      <c r="B228" s="319" t="s">
        <v>199</v>
      </c>
      <c r="C228" s="192" t="s">
        <v>0</v>
      </c>
      <c r="D228" s="188">
        <v>2</v>
      </c>
      <c r="E228" s="189">
        <v>413700</v>
      </c>
      <c r="F228" s="277">
        <f t="shared" si="7"/>
        <v>827400</v>
      </c>
    </row>
    <row r="229" spans="1:6" ht="12">
      <c r="A229" s="285">
        <v>8.5</v>
      </c>
      <c r="B229" s="320" t="s">
        <v>200</v>
      </c>
      <c r="C229" s="192" t="s">
        <v>0</v>
      </c>
      <c r="D229" s="193">
        <v>14</v>
      </c>
      <c r="E229" s="194">
        <v>60638.3</v>
      </c>
      <c r="F229" s="277">
        <f t="shared" si="7"/>
        <v>848936.2000000001</v>
      </c>
    </row>
    <row r="230" spans="1:6" ht="12">
      <c r="A230" s="285">
        <v>8.6</v>
      </c>
      <c r="B230" s="281" t="s">
        <v>201</v>
      </c>
      <c r="C230" s="192" t="s">
        <v>0</v>
      </c>
      <c r="D230" s="193">
        <v>28</v>
      </c>
      <c r="E230" s="194">
        <v>162510</v>
      </c>
      <c r="F230" s="277">
        <f t="shared" si="7"/>
        <v>4550280</v>
      </c>
    </row>
    <row r="231" spans="1:6" ht="12">
      <c r="A231" s="321"/>
      <c r="B231" s="181"/>
      <c r="C231" s="186"/>
      <c r="D231" s="188"/>
      <c r="E231" s="322"/>
      <c r="F231" s="323"/>
    </row>
    <row r="232" spans="1:6" ht="12">
      <c r="A232" s="309">
        <v>9</v>
      </c>
      <c r="B232" s="181" t="s">
        <v>20</v>
      </c>
      <c r="C232" s="181"/>
      <c r="D232" s="182"/>
      <c r="E232" s="183"/>
      <c r="F232" s="184"/>
    </row>
    <row r="233" spans="1:6" ht="22.5">
      <c r="A233" s="204">
        <v>9.1</v>
      </c>
      <c r="B233" s="324" t="s">
        <v>202</v>
      </c>
      <c r="C233" s="211" t="s">
        <v>0</v>
      </c>
      <c r="D233" s="207">
        <v>4</v>
      </c>
      <c r="E233" s="314">
        <v>371715</v>
      </c>
      <c r="F233" s="277">
        <f>+D233*E233</f>
        <v>1486860</v>
      </c>
    </row>
    <row r="234" spans="1:6" ht="12">
      <c r="A234" s="204">
        <v>9.2</v>
      </c>
      <c r="B234" s="324" t="s">
        <v>203</v>
      </c>
      <c r="C234" s="211" t="s">
        <v>0</v>
      </c>
      <c r="D234" s="207">
        <v>1</v>
      </c>
      <c r="E234" s="314">
        <v>286900</v>
      </c>
      <c r="F234" s="277">
        <f>+D234*E234</f>
        <v>286900</v>
      </c>
    </row>
    <row r="235" spans="1:6" ht="22.5">
      <c r="A235" s="204">
        <v>9.3</v>
      </c>
      <c r="B235" s="226" t="s">
        <v>204</v>
      </c>
      <c r="C235" s="211" t="s">
        <v>0</v>
      </c>
      <c r="D235" s="207">
        <v>5</v>
      </c>
      <c r="E235" s="314">
        <v>296480</v>
      </c>
      <c r="F235" s="277">
        <f>+D235*E235</f>
        <v>1482400</v>
      </c>
    </row>
    <row r="236" spans="1:6" ht="12">
      <c r="A236" s="204">
        <v>9.4</v>
      </c>
      <c r="B236" s="226" t="s">
        <v>131</v>
      </c>
      <c r="C236" s="211" t="s">
        <v>4</v>
      </c>
      <c r="D236" s="207">
        <v>28.6</v>
      </c>
      <c r="E236" s="314">
        <v>148890</v>
      </c>
      <c r="F236" s="277">
        <f>+D236*E236</f>
        <v>4258254</v>
      </c>
    </row>
    <row r="237" spans="1:6" ht="12">
      <c r="A237" s="325"/>
      <c r="B237" s="291"/>
      <c r="C237" s="181"/>
      <c r="D237" s="182"/>
      <c r="E237" s="183"/>
      <c r="F237" s="184"/>
    </row>
    <row r="238" spans="1:6" ht="12">
      <c r="A238" s="309">
        <v>10</v>
      </c>
      <c r="B238" s="181" t="s">
        <v>205</v>
      </c>
      <c r="C238" s="181"/>
      <c r="D238" s="182"/>
      <c r="E238" s="183"/>
      <c r="F238" s="184"/>
    </row>
    <row r="239" spans="1:6" ht="22.5">
      <c r="A239" s="204">
        <v>10.1</v>
      </c>
      <c r="B239" s="326" t="s">
        <v>206</v>
      </c>
      <c r="C239" s="211" t="s">
        <v>0</v>
      </c>
      <c r="D239" s="207">
        <v>4</v>
      </c>
      <c r="E239" s="314">
        <v>360000</v>
      </c>
      <c r="F239" s="277">
        <f>+D239*E239</f>
        <v>1440000</v>
      </c>
    </row>
    <row r="240" spans="1:6" ht="12">
      <c r="A240" s="204">
        <v>10.2</v>
      </c>
      <c r="B240" s="326" t="s">
        <v>207</v>
      </c>
      <c r="C240" s="211" t="s">
        <v>178</v>
      </c>
      <c r="D240" s="207">
        <v>1</v>
      </c>
      <c r="E240" s="314">
        <v>2860000</v>
      </c>
      <c r="F240" s="277">
        <f>+D240*E240</f>
        <v>2860000</v>
      </c>
    </row>
    <row r="241" spans="1:6" ht="12">
      <c r="A241" s="327"/>
      <c r="B241" s="211"/>
      <c r="C241" s="211"/>
      <c r="D241" s="207"/>
      <c r="E241" s="314"/>
      <c r="F241" s="277"/>
    </row>
    <row r="242" spans="1:6" ht="12">
      <c r="A242" s="315">
        <v>11</v>
      </c>
      <c r="B242" s="191" t="s">
        <v>22</v>
      </c>
      <c r="C242" s="192"/>
      <c r="D242" s="193"/>
      <c r="E242" s="194"/>
      <c r="F242" s="190"/>
    </row>
    <row r="243" spans="1:6" ht="12">
      <c r="A243" s="253">
        <v>11.1</v>
      </c>
      <c r="B243" s="296" t="s">
        <v>23</v>
      </c>
      <c r="C243" s="255" t="s">
        <v>4</v>
      </c>
      <c r="D243" s="193">
        <v>218.6</v>
      </c>
      <c r="E243" s="194">
        <v>10670</v>
      </c>
      <c r="F243" s="190">
        <f aca="true" t="shared" si="8" ref="F243:F248">+D243*E243</f>
        <v>2332462</v>
      </c>
    </row>
    <row r="244" spans="1:6" ht="12">
      <c r="A244" s="253">
        <v>11.2</v>
      </c>
      <c r="B244" s="296" t="s">
        <v>208</v>
      </c>
      <c r="C244" s="255" t="s">
        <v>4</v>
      </c>
      <c r="D244" s="193">
        <v>164.5</v>
      </c>
      <c r="E244" s="194">
        <v>21740</v>
      </c>
      <c r="F244" s="190">
        <f t="shared" si="8"/>
        <v>3576230</v>
      </c>
    </row>
    <row r="245" spans="1:6" ht="12">
      <c r="A245" s="328">
        <v>11.3</v>
      </c>
      <c r="B245" s="291" t="s">
        <v>209</v>
      </c>
      <c r="C245" s="294" t="s">
        <v>4</v>
      </c>
      <c r="D245" s="329">
        <v>164.5</v>
      </c>
      <c r="E245" s="330">
        <v>18560</v>
      </c>
      <c r="F245" s="190">
        <f t="shared" si="8"/>
        <v>3053120</v>
      </c>
    </row>
    <row r="246" spans="1:6" ht="12">
      <c r="A246" s="331">
        <v>11.4</v>
      </c>
      <c r="B246" s="296" t="s">
        <v>24</v>
      </c>
      <c r="C246" s="255" t="s">
        <v>4</v>
      </c>
      <c r="D246" s="193">
        <v>188.6</v>
      </c>
      <c r="E246" s="194">
        <v>8920</v>
      </c>
      <c r="F246" s="190">
        <f t="shared" si="8"/>
        <v>1682312</v>
      </c>
    </row>
    <row r="247" spans="1:6" ht="12">
      <c r="A247" s="253">
        <v>11.5</v>
      </c>
      <c r="B247" s="296" t="s">
        <v>146</v>
      </c>
      <c r="C247" s="255" t="s">
        <v>4</v>
      </c>
      <c r="D247" s="193">
        <v>47</v>
      </c>
      <c r="E247" s="194">
        <v>14523</v>
      </c>
      <c r="F247" s="190">
        <f t="shared" si="8"/>
        <v>682581</v>
      </c>
    </row>
    <row r="248" spans="1:6" ht="12">
      <c r="A248" s="253">
        <v>11.6</v>
      </c>
      <c r="B248" s="281" t="s">
        <v>210</v>
      </c>
      <c r="C248" s="255" t="s">
        <v>4</v>
      </c>
      <c r="D248" s="193">
        <v>152</v>
      </c>
      <c r="E248" s="194">
        <v>16875</v>
      </c>
      <c r="F248" s="190">
        <f t="shared" si="8"/>
        <v>2565000</v>
      </c>
    </row>
    <row r="249" spans="1:6" ht="12">
      <c r="A249" s="298"/>
      <c r="B249" s="310"/>
      <c r="C249" s="301"/>
      <c r="D249" s="218"/>
      <c r="E249" s="219"/>
      <c r="F249" s="277"/>
    </row>
    <row r="250" spans="1:6" ht="12">
      <c r="A250" s="309">
        <v>12</v>
      </c>
      <c r="B250" s="181" t="s">
        <v>147</v>
      </c>
      <c r="C250" s="301"/>
      <c r="D250" s="218"/>
      <c r="E250" s="219"/>
      <c r="F250" s="277"/>
    </row>
    <row r="251" spans="1:6" ht="12">
      <c r="A251" s="215">
        <v>12.1</v>
      </c>
      <c r="B251" s="302" t="s">
        <v>211</v>
      </c>
      <c r="C251" s="301" t="s">
        <v>4</v>
      </c>
      <c r="D251" s="218">
        <v>238</v>
      </c>
      <c r="E251" s="219">
        <v>2960</v>
      </c>
      <c r="F251" s="277">
        <f>+D251*E251</f>
        <v>704480</v>
      </c>
    </row>
    <row r="252" spans="1:6" ht="12">
      <c r="A252" s="253"/>
      <c r="B252" s="254"/>
      <c r="C252" s="255"/>
      <c r="D252" s="256"/>
      <c r="E252" s="257"/>
      <c r="F252" s="258"/>
    </row>
    <row r="253" spans="1:6" ht="12">
      <c r="A253" s="253"/>
      <c r="B253" s="254"/>
      <c r="C253" s="255"/>
      <c r="D253" s="256"/>
      <c r="E253" s="257"/>
      <c r="F253" s="258"/>
    </row>
    <row r="254" spans="1:6" ht="12">
      <c r="A254" s="174" t="s">
        <v>168</v>
      </c>
      <c r="B254" s="175" t="s">
        <v>167</v>
      </c>
      <c r="C254" s="176"/>
      <c r="D254" s="177"/>
      <c r="E254" s="178"/>
      <c r="F254" s="179"/>
    </row>
    <row r="255" spans="1:6" ht="12">
      <c r="A255" s="253"/>
      <c r="B255" s="254"/>
      <c r="C255" s="255"/>
      <c r="D255" s="256"/>
      <c r="E255" s="257"/>
      <c r="F255" s="258"/>
    </row>
    <row r="256" spans="1:6" ht="12">
      <c r="A256" s="259">
        <v>1</v>
      </c>
      <c r="B256" s="260" t="s">
        <v>16</v>
      </c>
      <c r="C256" s="261"/>
      <c r="D256" s="262"/>
      <c r="E256" s="263"/>
      <c r="F256" s="264"/>
    </row>
    <row r="257" spans="1:6" ht="22.5">
      <c r="A257" s="185">
        <v>1.1</v>
      </c>
      <c r="B257" s="265" t="s">
        <v>103</v>
      </c>
      <c r="C257" s="217" t="s">
        <v>4</v>
      </c>
      <c r="D257" s="218">
        <v>180</v>
      </c>
      <c r="E257" s="219">
        <v>12850</v>
      </c>
      <c r="F257" s="190">
        <f aca="true" t="shared" si="9" ref="F257:F263">+D257*E257</f>
        <v>2313000</v>
      </c>
    </row>
    <row r="258" spans="1:6" ht="12">
      <c r="A258" s="185">
        <v>1.2</v>
      </c>
      <c r="B258" s="260" t="s">
        <v>29</v>
      </c>
      <c r="C258" s="266" t="s">
        <v>4</v>
      </c>
      <c r="D258" s="267">
        <v>202</v>
      </c>
      <c r="E258" s="332">
        <v>7370</v>
      </c>
      <c r="F258" s="190">
        <f t="shared" si="9"/>
        <v>1488740</v>
      </c>
    </row>
    <row r="259" spans="1:6" ht="22.5">
      <c r="A259" s="185">
        <v>1.3</v>
      </c>
      <c r="B259" s="269" t="s">
        <v>106</v>
      </c>
      <c r="C259" s="270" t="s">
        <v>3</v>
      </c>
      <c r="D259" s="193">
        <v>1.2</v>
      </c>
      <c r="E259" s="194">
        <v>192260</v>
      </c>
      <c r="F259" s="190">
        <f t="shared" si="9"/>
        <v>230712</v>
      </c>
    </row>
    <row r="260" spans="1:6" ht="12">
      <c r="A260" s="185">
        <v>1.4</v>
      </c>
      <c r="B260" s="195" t="s">
        <v>105</v>
      </c>
      <c r="C260" s="192" t="s">
        <v>3</v>
      </c>
      <c r="D260" s="193">
        <v>0.85</v>
      </c>
      <c r="E260" s="194">
        <v>203000</v>
      </c>
      <c r="F260" s="190">
        <f t="shared" si="9"/>
        <v>172550</v>
      </c>
    </row>
    <row r="261" spans="1:6" ht="12">
      <c r="A261" s="185">
        <v>1.5</v>
      </c>
      <c r="B261" s="195" t="s">
        <v>151</v>
      </c>
      <c r="C261" s="192" t="s">
        <v>4</v>
      </c>
      <c r="D261" s="193">
        <v>12</v>
      </c>
      <c r="E261" s="194">
        <v>10385</v>
      </c>
      <c r="F261" s="190">
        <f t="shared" si="9"/>
        <v>124620</v>
      </c>
    </row>
    <row r="262" spans="1:6" ht="12">
      <c r="A262" s="185">
        <v>1.6</v>
      </c>
      <c r="B262" s="195" t="s">
        <v>152</v>
      </c>
      <c r="C262" s="192" t="s">
        <v>12</v>
      </c>
      <c r="D262" s="193">
        <v>2</v>
      </c>
      <c r="E262" s="194">
        <v>46140</v>
      </c>
      <c r="F262" s="190">
        <f t="shared" si="9"/>
        <v>92280</v>
      </c>
    </row>
    <row r="263" spans="1:6" ht="12">
      <c r="A263" s="185">
        <v>1.7</v>
      </c>
      <c r="B263" s="195" t="s">
        <v>153</v>
      </c>
      <c r="C263" s="192" t="s">
        <v>4</v>
      </c>
      <c r="D263" s="193">
        <v>22</v>
      </c>
      <c r="E263" s="194">
        <v>3555</v>
      </c>
      <c r="F263" s="190">
        <f t="shared" si="9"/>
        <v>78210</v>
      </c>
    </row>
    <row r="264" spans="1:6" ht="12">
      <c r="A264" s="185"/>
      <c r="B264" s="195"/>
      <c r="C264" s="192"/>
      <c r="D264" s="193"/>
      <c r="E264" s="194"/>
      <c r="F264" s="190"/>
    </row>
    <row r="265" spans="1:6" ht="12">
      <c r="A265" s="204">
        <v>2</v>
      </c>
      <c r="B265" s="206" t="s">
        <v>2</v>
      </c>
      <c r="C265" s="206"/>
      <c r="D265" s="207"/>
      <c r="E265" s="208"/>
      <c r="F265" s="209"/>
    </row>
    <row r="266" spans="1:6" ht="12">
      <c r="A266" s="204">
        <v>2.1</v>
      </c>
      <c r="B266" s="210" t="s">
        <v>154</v>
      </c>
      <c r="C266" s="211" t="s">
        <v>4</v>
      </c>
      <c r="D266" s="207">
        <v>2.2</v>
      </c>
      <c r="E266" s="212">
        <v>89590</v>
      </c>
      <c r="F266" s="213">
        <f>+E266*D266</f>
        <v>197098.00000000003</v>
      </c>
    </row>
    <row r="267" spans="1:6" ht="22.5">
      <c r="A267" s="204">
        <v>2.2</v>
      </c>
      <c r="B267" s="210" t="s">
        <v>155</v>
      </c>
      <c r="C267" s="211" t="s">
        <v>4</v>
      </c>
      <c r="D267" s="207">
        <v>8.5</v>
      </c>
      <c r="E267" s="212">
        <v>111268</v>
      </c>
      <c r="F267" s="190">
        <f>+D267*E267</f>
        <v>945778</v>
      </c>
    </row>
    <row r="268" spans="1:6" ht="12">
      <c r="A268" s="275"/>
      <c r="B268" s="206"/>
      <c r="C268" s="206"/>
      <c r="D268" s="207"/>
      <c r="E268" s="208"/>
      <c r="F268" s="209"/>
    </row>
    <row r="269" spans="1:6" ht="12">
      <c r="A269" s="180">
        <v>3</v>
      </c>
      <c r="B269" s="186" t="s">
        <v>7</v>
      </c>
      <c r="C269" s="181"/>
      <c r="D269" s="182"/>
      <c r="E269" s="183"/>
      <c r="F269" s="184"/>
    </row>
    <row r="270" spans="1:6" ht="22.5">
      <c r="A270" s="214">
        <v>3.1</v>
      </c>
      <c r="B270" s="195" t="s">
        <v>19</v>
      </c>
      <c r="C270" s="192" t="s">
        <v>4</v>
      </c>
      <c r="D270" s="193">
        <v>118</v>
      </c>
      <c r="E270" s="194">
        <v>17870</v>
      </c>
      <c r="F270" s="190">
        <f>+D270*E270</f>
        <v>2108660</v>
      </c>
    </row>
    <row r="271" spans="1:6" ht="12">
      <c r="A271" s="275"/>
      <c r="B271" s="206"/>
      <c r="C271" s="206"/>
      <c r="D271" s="207"/>
      <c r="E271" s="208"/>
      <c r="F271" s="209"/>
    </row>
    <row r="272" spans="1:6" ht="12">
      <c r="A272" s="180">
        <v>4</v>
      </c>
      <c r="B272" s="186" t="s">
        <v>8</v>
      </c>
      <c r="C272" s="181"/>
      <c r="D272" s="182"/>
      <c r="E272" s="183"/>
      <c r="F272" s="184"/>
    </row>
    <row r="273" spans="1:6" ht="12">
      <c r="A273" s="215">
        <v>4.1</v>
      </c>
      <c r="B273" s="276" t="s">
        <v>115</v>
      </c>
      <c r="C273" s="217" t="s">
        <v>4</v>
      </c>
      <c r="D273" s="218">
        <v>180</v>
      </c>
      <c r="E273" s="219">
        <v>19835</v>
      </c>
      <c r="F273" s="190">
        <f aca="true" t="shared" si="10" ref="F273:F278">+D273*E273</f>
        <v>3570300</v>
      </c>
    </row>
    <row r="274" spans="1:6" ht="12">
      <c r="A274" s="215">
        <v>4.2</v>
      </c>
      <c r="B274" s="206" t="s">
        <v>116</v>
      </c>
      <c r="C274" s="211" t="s">
        <v>4</v>
      </c>
      <c r="D274" s="207">
        <v>182</v>
      </c>
      <c r="E274" s="212">
        <v>45294</v>
      </c>
      <c r="F274" s="221">
        <f t="shared" si="10"/>
        <v>8243508</v>
      </c>
    </row>
    <row r="275" spans="1:6" ht="12">
      <c r="A275" s="215">
        <v>4.3</v>
      </c>
      <c r="B275" s="206" t="s">
        <v>117</v>
      </c>
      <c r="C275" s="211" t="s">
        <v>4</v>
      </c>
      <c r="D275" s="207">
        <v>88</v>
      </c>
      <c r="E275" s="212">
        <v>13914</v>
      </c>
      <c r="F275" s="190">
        <f t="shared" si="10"/>
        <v>1224432</v>
      </c>
    </row>
    <row r="276" spans="1:6" ht="22.5">
      <c r="A276" s="215">
        <v>4.4</v>
      </c>
      <c r="B276" s="210" t="s">
        <v>156</v>
      </c>
      <c r="C276" s="211" t="s">
        <v>4</v>
      </c>
      <c r="D276" s="207">
        <v>22</v>
      </c>
      <c r="E276" s="212">
        <v>38952</v>
      </c>
      <c r="F276" s="190">
        <f t="shared" si="10"/>
        <v>856944</v>
      </c>
    </row>
    <row r="277" spans="1:6" ht="22.5">
      <c r="A277" s="215">
        <v>4.5</v>
      </c>
      <c r="B277" s="243" t="s">
        <v>157</v>
      </c>
      <c r="C277" s="278" t="s">
        <v>4</v>
      </c>
      <c r="D277" s="333">
        <v>6</v>
      </c>
      <c r="E277" s="334">
        <v>19000</v>
      </c>
      <c r="F277" s="190">
        <f t="shared" si="10"/>
        <v>114000</v>
      </c>
    </row>
    <row r="278" spans="1:6" ht="12">
      <c r="A278" s="215">
        <v>4.6</v>
      </c>
      <c r="B278" s="310" t="s">
        <v>158</v>
      </c>
      <c r="C278" s="301" t="s">
        <v>4</v>
      </c>
      <c r="D278" s="218">
        <v>22</v>
      </c>
      <c r="E278" s="219">
        <v>68890</v>
      </c>
      <c r="F278" s="190">
        <f t="shared" si="10"/>
        <v>1515580</v>
      </c>
    </row>
    <row r="279" spans="1:6" ht="12">
      <c r="A279" s="214"/>
      <c r="B279" s="195"/>
      <c r="C279" s="192"/>
      <c r="D279" s="193"/>
      <c r="E279" s="194"/>
      <c r="F279" s="277"/>
    </row>
    <row r="280" spans="1:6" ht="12">
      <c r="A280" s="180">
        <v>5</v>
      </c>
      <c r="B280" s="197" t="s">
        <v>135</v>
      </c>
      <c r="C280" s="187"/>
      <c r="D280" s="188"/>
      <c r="E280" s="227"/>
      <c r="F280" s="224"/>
    </row>
    <row r="281" spans="1:6" ht="12">
      <c r="A281" s="180">
        <v>5.1</v>
      </c>
      <c r="B281" s="197" t="s">
        <v>136</v>
      </c>
      <c r="C281" s="187" t="s">
        <v>0</v>
      </c>
      <c r="D281" s="188">
        <v>1</v>
      </c>
      <c r="E281" s="227">
        <v>1059648</v>
      </c>
      <c r="F281" s="224">
        <f>+E281*D281</f>
        <v>1059648</v>
      </c>
    </row>
    <row r="282" spans="1:6" ht="12">
      <c r="A282" s="180">
        <v>5.2</v>
      </c>
      <c r="B282" s="197" t="s">
        <v>83</v>
      </c>
      <c r="C282" s="187" t="s">
        <v>0</v>
      </c>
      <c r="D282" s="188">
        <v>1</v>
      </c>
      <c r="E282" s="227">
        <v>292770</v>
      </c>
      <c r="F282" s="224">
        <f>+E282*D282</f>
        <v>292770</v>
      </c>
    </row>
    <row r="283" spans="1:6" ht="12">
      <c r="A283" s="180">
        <v>5.3</v>
      </c>
      <c r="B283" s="197" t="s">
        <v>137</v>
      </c>
      <c r="C283" s="187" t="s">
        <v>0</v>
      </c>
      <c r="D283" s="188">
        <v>6</v>
      </c>
      <c r="E283" s="227">
        <v>122770</v>
      </c>
      <c r="F283" s="224">
        <f>+E283*D283</f>
        <v>736620</v>
      </c>
    </row>
    <row r="284" spans="1:6" ht="12">
      <c r="A284" s="180">
        <v>5.4</v>
      </c>
      <c r="B284" s="197" t="s">
        <v>159</v>
      </c>
      <c r="C284" s="187" t="s">
        <v>85</v>
      </c>
      <c r="D284" s="188">
        <v>8</v>
      </c>
      <c r="E284" s="227">
        <v>129450</v>
      </c>
      <c r="F284" s="224">
        <f>+E284*D284</f>
        <v>1035600</v>
      </c>
    </row>
    <row r="285" spans="1:6" ht="12">
      <c r="A285" s="214"/>
      <c r="B285" s="195"/>
      <c r="C285" s="192"/>
      <c r="D285" s="193"/>
      <c r="E285" s="194"/>
      <c r="F285" s="277"/>
    </row>
    <row r="286" spans="1:6" ht="12">
      <c r="A286" s="180">
        <v>6</v>
      </c>
      <c r="B286" s="226" t="s">
        <v>21</v>
      </c>
      <c r="C286" s="187"/>
      <c r="D286" s="188"/>
      <c r="E286" s="227"/>
      <c r="F286" s="224"/>
    </row>
    <row r="287" spans="1:6" ht="12">
      <c r="A287" s="180">
        <v>6.1</v>
      </c>
      <c r="B287" s="226" t="s">
        <v>160</v>
      </c>
      <c r="C287" s="187" t="s">
        <v>4</v>
      </c>
      <c r="D287" s="188">
        <v>4.8</v>
      </c>
      <c r="E287" s="227">
        <v>232895</v>
      </c>
      <c r="F287" s="224">
        <f>+E287*D287</f>
        <v>1117896</v>
      </c>
    </row>
    <row r="288" spans="1:6" ht="12">
      <c r="A288" s="180">
        <v>6.2</v>
      </c>
      <c r="B288" s="226" t="s">
        <v>133</v>
      </c>
      <c r="C288" s="187" t="s">
        <v>0</v>
      </c>
      <c r="D288" s="188">
        <v>2</v>
      </c>
      <c r="E288" s="227">
        <v>86865</v>
      </c>
      <c r="F288" s="224">
        <f>+E288*D288</f>
        <v>173730</v>
      </c>
    </row>
    <row r="289" spans="1:6" ht="12">
      <c r="A289" s="290"/>
      <c r="B289" s="187"/>
      <c r="C289" s="187"/>
      <c r="D289" s="188"/>
      <c r="E289" s="227"/>
      <c r="F289" s="224"/>
    </row>
    <row r="290" spans="1:6" ht="12">
      <c r="A290" s="180">
        <v>7</v>
      </c>
      <c r="B290" s="291" t="s">
        <v>20</v>
      </c>
      <c r="C290" s="187"/>
      <c r="D290" s="188"/>
      <c r="E290" s="227"/>
      <c r="F290" s="224"/>
    </row>
    <row r="291" spans="1:6" ht="12">
      <c r="A291" s="180">
        <v>7.1</v>
      </c>
      <c r="B291" s="292" t="s">
        <v>141</v>
      </c>
      <c r="C291" s="187" t="s">
        <v>0</v>
      </c>
      <c r="D291" s="188">
        <v>2</v>
      </c>
      <c r="E291" s="223">
        <v>312485</v>
      </c>
      <c r="F291" s="221">
        <f>+E291*D291</f>
        <v>624970</v>
      </c>
    </row>
    <row r="292" spans="1:6" ht="12">
      <c r="A292" s="180">
        <v>7.2</v>
      </c>
      <c r="B292" s="291" t="s">
        <v>161</v>
      </c>
      <c r="C292" s="187" t="s">
        <v>4</v>
      </c>
      <c r="D292" s="188">
        <v>11</v>
      </c>
      <c r="E292" s="223">
        <v>251450</v>
      </c>
      <c r="F292" s="221">
        <f>+E292*D292</f>
        <v>2765950</v>
      </c>
    </row>
    <row r="293" spans="1:6" ht="12">
      <c r="A293" s="180"/>
      <c r="B293" s="187"/>
      <c r="C293" s="187"/>
      <c r="D293" s="188"/>
      <c r="E293" s="227"/>
      <c r="F293" s="224"/>
    </row>
    <row r="294" spans="1:6" ht="12">
      <c r="A294" s="180">
        <v>8</v>
      </c>
      <c r="B294" s="225" t="s">
        <v>22</v>
      </c>
      <c r="C294" s="187"/>
      <c r="D294" s="188"/>
      <c r="E294" s="223"/>
      <c r="F294" s="221"/>
    </row>
    <row r="295" spans="1:6" ht="12">
      <c r="A295" s="236">
        <v>8.1</v>
      </c>
      <c r="B295" s="237" t="s">
        <v>23</v>
      </c>
      <c r="C295" s="238" t="s">
        <v>4</v>
      </c>
      <c r="D295" s="188">
        <v>118</v>
      </c>
      <c r="E295" s="223">
        <v>10670</v>
      </c>
      <c r="F295" s="221">
        <f>+D295*E295</f>
        <v>1259060</v>
      </c>
    </row>
    <row r="296" spans="1:6" ht="12">
      <c r="A296" s="295">
        <v>8.2</v>
      </c>
      <c r="B296" s="237" t="s">
        <v>24</v>
      </c>
      <c r="C296" s="238" t="s">
        <v>4</v>
      </c>
      <c r="D296" s="188">
        <v>186</v>
      </c>
      <c r="E296" s="223">
        <v>8920</v>
      </c>
      <c r="F296" s="221">
        <f>+D296*E296</f>
        <v>1659120</v>
      </c>
    </row>
    <row r="297" spans="1:6" ht="12">
      <c r="A297" s="295">
        <v>8.3</v>
      </c>
      <c r="B297" s="281" t="s">
        <v>145</v>
      </c>
      <c r="C297" s="278" t="s">
        <v>1</v>
      </c>
      <c r="D297" s="293">
        <v>82</v>
      </c>
      <c r="E297" s="335">
        <v>16875</v>
      </c>
      <c r="F297" s="221">
        <f>+D297*E297</f>
        <v>1383750</v>
      </c>
    </row>
    <row r="298" spans="1:6" ht="12">
      <c r="A298" s="236">
        <v>8.4</v>
      </c>
      <c r="B298" s="237" t="s">
        <v>146</v>
      </c>
      <c r="C298" s="238" t="s">
        <v>4</v>
      </c>
      <c r="D298" s="188">
        <v>46</v>
      </c>
      <c r="E298" s="223">
        <v>14523</v>
      </c>
      <c r="F298" s="221">
        <f>+D298*E298</f>
        <v>668058</v>
      </c>
    </row>
    <row r="299" spans="1:6" ht="12">
      <c r="A299" s="236">
        <v>8.5</v>
      </c>
      <c r="B299" s="296" t="s">
        <v>162</v>
      </c>
      <c r="C299" s="255" t="s">
        <v>4</v>
      </c>
      <c r="D299" s="297">
        <v>41</v>
      </c>
      <c r="E299" s="194">
        <v>21740</v>
      </c>
      <c r="F299" s="221">
        <f>+E299*D299</f>
        <v>891340</v>
      </c>
    </row>
    <row r="300" spans="1:6" ht="12">
      <c r="A300" s="236"/>
      <c r="B300" s="296"/>
      <c r="C300" s="255"/>
      <c r="D300" s="297"/>
      <c r="E300" s="194"/>
      <c r="F300" s="221"/>
    </row>
    <row r="301" spans="1:6" ht="12">
      <c r="A301" s="236">
        <v>9</v>
      </c>
      <c r="B301" s="296" t="s">
        <v>39</v>
      </c>
      <c r="C301" s="255"/>
      <c r="D301" s="297"/>
      <c r="E301" s="194"/>
      <c r="F301" s="221"/>
    </row>
    <row r="302" spans="1:6" ht="12">
      <c r="A302" s="236">
        <v>9.1</v>
      </c>
      <c r="B302" s="296" t="s">
        <v>40</v>
      </c>
      <c r="C302" s="255" t="s">
        <v>4</v>
      </c>
      <c r="D302" s="193">
        <v>184</v>
      </c>
      <c r="E302" s="194">
        <v>59440</v>
      </c>
      <c r="F302" s="221">
        <f>+E302*D302</f>
        <v>10936960</v>
      </c>
    </row>
    <row r="303" spans="1:6" ht="12">
      <c r="A303" s="298"/>
      <c r="B303" s="291"/>
      <c r="C303" s="294"/>
      <c r="D303" s="299"/>
      <c r="E303" s="330"/>
      <c r="F303" s="277"/>
    </row>
    <row r="304" spans="1:6" ht="12">
      <c r="A304" s="215">
        <v>10</v>
      </c>
      <c r="B304" s="291" t="s">
        <v>163</v>
      </c>
      <c r="C304" s="294"/>
      <c r="D304" s="299"/>
      <c r="E304" s="330"/>
      <c r="F304" s="277"/>
    </row>
    <row r="305" spans="1:6" ht="12">
      <c r="A305" s="215">
        <v>10.1</v>
      </c>
      <c r="B305" s="291" t="s">
        <v>164</v>
      </c>
      <c r="C305" s="294" t="s">
        <v>4</v>
      </c>
      <c r="D305" s="193">
        <v>18.5</v>
      </c>
      <c r="E305" s="194">
        <v>49190</v>
      </c>
      <c r="F305" s="221">
        <f>+E305*D305</f>
        <v>910015</v>
      </c>
    </row>
    <row r="306" spans="1:6" ht="12">
      <c r="A306" s="215">
        <v>10.2</v>
      </c>
      <c r="B306" s="291" t="s">
        <v>165</v>
      </c>
      <c r="C306" s="294" t="s">
        <v>4</v>
      </c>
      <c r="D306" s="193">
        <v>18.5</v>
      </c>
      <c r="E306" s="194">
        <v>34600</v>
      </c>
      <c r="F306" s="221">
        <f>+E306*D306</f>
        <v>640100</v>
      </c>
    </row>
    <row r="307" spans="1:6" ht="12">
      <c r="A307" s="298"/>
      <c r="B307" s="291"/>
      <c r="C307" s="294"/>
      <c r="D307" s="299"/>
      <c r="E307" s="330"/>
      <c r="F307" s="277"/>
    </row>
    <row r="308" spans="1:6" ht="12">
      <c r="A308" s="180">
        <v>11</v>
      </c>
      <c r="B308" s="186" t="s">
        <v>147</v>
      </c>
      <c r="C308" s="301"/>
      <c r="D308" s="218"/>
      <c r="E308" s="219"/>
      <c r="F308" s="277"/>
    </row>
    <row r="309" spans="1:6" ht="12">
      <c r="A309" s="215">
        <v>11.1</v>
      </c>
      <c r="B309" s="302" t="s">
        <v>148</v>
      </c>
      <c r="C309" s="301" t="s">
        <v>4</v>
      </c>
      <c r="D309" s="218">
        <v>184</v>
      </c>
      <c r="E309" s="219">
        <v>3829</v>
      </c>
      <c r="F309" s="277">
        <f>+D309*E309</f>
        <v>704536</v>
      </c>
    </row>
    <row r="310" spans="1:6" ht="12">
      <c r="A310" s="253"/>
      <c r="B310" s="254"/>
      <c r="C310" s="255"/>
      <c r="D310" s="256"/>
      <c r="E310" s="257"/>
      <c r="F310" s="258"/>
    </row>
    <row r="311" spans="1:6" ht="12">
      <c r="A311" s="253"/>
      <c r="B311" s="195" t="s">
        <v>48</v>
      </c>
      <c r="C311" s="336"/>
      <c r="D311" s="337"/>
      <c r="E311" s="338"/>
      <c r="F311" s="339">
        <f>ROUND(SUM(F8:F309),0)</f>
        <v>368637299</v>
      </c>
    </row>
    <row r="312" spans="1:6" ht="12">
      <c r="A312" s="253"/>
      <c r="B312" s="254" t="s">
        <v>25</v>
      </c>
      <c r="C312" s="255"/>
      <c r="D312" s="256"/>
      <c r="E312" s="257"/>
      <c r="F312" s="258">
        <f>(+F311*0.3)</f>
        <v>110591189.7</v>
      </c>
    </row>
    <row r="313" spans="1:6" ht="12.75" thickBot="1">
      <c r="A313" s="340"/>
      <c r="B313" s="341"/>
      <c r="C313" s="342"/>
      <c r="D313" s="343"/>
      <c r="E313" s="344"/>
      <c r="F313" s="345"/>
    </row>
    <row r="314" spans="1:6" ht="12.75" thickBot="1">
      <c r="A314" s="346"/>
      <c r="B314" s="347" t="s">
        <v>61</v>
      </c>
      <c r="C314" s="348"/>
      <c r="D314" s="349"/>
      <c r="E314" s="350"/>
      <c r="F314" s="351">
        <f>+F311+F312</f>
        <v>479228488.7</v>
      </c>
    </row>
    <row r="315" spans="1:6" ht="12">
      <c r="A315" s="352"/>
      <c r="B315" s="353"/>
      <c r="C315" s="354"/>
      <c r="D315" s="355"/>
      <c r="E315" s="356"/>
      <c r="F315" s="357"/>
    </row>
    <row r="316" spans="1:6" ht="12">
      <c r="A316" s="315" t="s">
        <v>100</v>
      </c>
      <c r="B316" s="336" t="s">
        <v>26</v>
      </c>
      <c r="C316" s="336"/>
      <c r="D316" s="337"/>
      <c r="E316" s="338"/>
      <c r="F316" s="358"/>
    </row>
    <row r="317" spans="1:6" ht="12">
      <c r="A317" s="168" t="s">
        <v>97</v>
      </c>
      <c r="B317" s="359" t="s">
        <v>96</v>
      </c>
      <c r="C317" s="360"/>
      <c r="D317" s="361"/>
      <c r="E317" s="362"/>
      <c r="F317" s="358"/>
    </row>
    <row r="318" spans="1:6" ht="33.75">
      <c r="A318" s="180">
        <v>1</v>
      </c>
      <c r="B318" s="237" t="s">
        <v>74</v>
      </c>
      <c r="C318" s="187" t="s">
        <v>0</v>
      </c>
      <c r="D318" s="188">
        <v>1</v>
      </c>
      <c r="E318" s="223">
        <v>33959998</v>
      </c>
      <c r="F318" s="363">
        <f>+E318*D318</f>
        <v>33959998</v>
      </c>
    </row>
    <row r="319" spans="1:6" ht="12">
      <c r="A319" s="309"/>
      <c r="B319" s="237"/>
      <c r="C319" s="187"/>
      <c r="D319" s="188"/>
      <c r="E319" s="223"/>
      <c r="F319" s="363"/>
    </row>
    <row r="320" spans="1:6" ht="12">
      <c r="A320" s="168" t="s">
        <v>101</v>
      </c>
      <c r="B320" s="359" t="s">
        <v>102</v>
      </c>
      <c r="C320" s="364"/>
      <c r="D320" s="365"/>
      <c r="E320" s="366"/>
      <c r="F320" s="363"/>
    </row>
    <row r="321" spans="1:6" ht="22.5">
      <c r="A321" s="214" t="s">
        <v>149</v>
      </c>
      <c r="B321" s="296" t="s">
        <v>169</v>
      </c>
      <c r="C321" s="192" t="s">
        <v>0</v>
      </c>
      <c r="D321" s="193">
        <v>2</v>
      </c>
      <c r="E321" s="194">
        <v>1663010</v>
      </c>
      <c r="F321" s="367">
        <f>E321*D321</f>
        <v>3326020</v>
      </c>
    </row>
    <row r="322" spans="1:6" ht="22.5">
      <c r="A322" s="214" t="s">
        <v>150</v>
      </c>
      <c r="B322" s="296" t="s">
        <v>170</v>
      </c>
      <c r="C322" s="192" t="s">
        <v>0</v>
      </c>
      <c r="D322" s="193">
        <v>2</v>
      </c>
      <c r="E322" s="194">
        <v>3568000</v>
      </c>
      <c r="F322" s="367">
        <f>E322*D322</f>
        <v>7136000</v>
      </c>
    </row>
    <row r="323" spans="1:6" ht="12">
      <c r="A323" s="309"/>
      <c r="B323" s="237"/>
      <c r="C323" s="187"/>
      <c r="D323" s="188"/>
      <c r="E323" s="223"/>
      <c r="F323" s="363"/>
    </row>
    <row r="324" spans="1:6" ht="12">
      <c r="A324" s="168" t="s">
        <v>166</v>
      </c>
      <c r="B324" s="359" t="s">
        <v>214</v>
      </c>
      <c r="C324" s="187"/>
      <c r="D324" s="188"/>
      <c r="E324" s="223"/>
      <c r="F324" s="363"/>
    </row>
    <row r="325" spans="1:6" ht="22.5">
      <c r="A325" s="214" t="s">
        <v>149</v>
      </c>
      <c r="B325" s="296" t="s">
        <v>212</v>
      </c>
      <c r="C325" s="192" t="s">
        <v>0</v>
      </c>
      <c r="D325" s="193">
        <v>5</v>
      </c>
      <c r="E325" s="194">
        <v>1663010</v>
      </c>
      <c r="F325" s="367">
        <f>E325*D325</f>
        <v>8315050</v>
      </c>
    </row>
    <row r="326" spans="1:6" ht="22.5">
      <c r="A326" s="214" t="s">
        <v>150</v>
      </c>
      <c r="B326" s="237" t="s">
        <v>213</v>
      </c>
      <c r="C326" s="192" t="s">
        <v>0</v>
      </c>
      <c r="D326" s="193">
        <v>2</v>
      </c>
      <c r="E326" s="194">
        <v>3568000</v>
      </c>
      <c r="F326" s="367">
        <f>E326*D326</f>
        <v>7136000</v>
      </c>
    </row>
    <row r="327" spans="1:6" ht="12">
      <c r="A327" s="309"/>
      <c r="B327" s="237"/>
      <c r="C327" s="187"/>
      <c r="D327" s="188"/>
      <c r="E327" s="223"/>
      <c r="F327" s="363"/>
    </row>
    <row r="328" spans="1:6" ht="12">
      <c r="A328" s="168" t="s">
        <v>168</v>
      </c>
      <c r="B328" s="359" t="s">
        <v>167</v>
      </c>
      <c r="C328" s="364"/>
      <c r="D328" s="365"/>
      <c r="E328" s="366"/>
      <c r="F328" s="363"/>
    </row>
    <row r="329" spans="1:6" ht="22.5">
      <c r="A329" s="214" t="s">
        <v>149</v>
      </c>
      <c r="B329" s="296" t="s">
        <v>169</v>
      </c>
      <c r="C329" s="192" t="s">
        <v>0</v>
      </c>
      <c r="D329" s="193">
        <v>4</v>
      </c>
      <c r="E329" s="194">
        <v>1663010</v>
      </c>
      <c r="F329" s="367">
        <f>E329*D329</f>
        <v>6652040</v>
      </c>
    </row>
    <row r="330" spans="1:6" ht="12">
      <c r="A330" s="309"/>
      <c r="B330" s="237"/>
      <c r="C330" s="187"/>
      <c r="D330" s="188"/>
      <c r="E330" s="223"/>
      <c r="F330" s="363"/>
    </row>
    <row r="331" spans="1:6" ht="12">
      <c r="A331" s="214"/>
      <c r="B331" s="254" t="s">
        <v>27</v>
      </c>
      <c r="C331" s="336"/>
      <c r="D331" s="337"/>
      <c r="E331" s="338"/>
      <c r="F331" s="358">
        <f>SUM(F318:F330)</f>
        <v>66525108</v>
      </c>
    </row>
    <row r="332" spans="1:6" ht="12.75" thickBot="1">
      <c r="A332" s="368"/>
      <c r="B332" s="369" t="s">
        <v>28</v>
      </c>
      <c r="C332" s="370"/>
      <c r="D332" s="371"/>
      <c r="E332" s="372"/>
      <c r="F332" s="373">
        <f>(F331*16%)</f>
        <v>10644017.28</v>
      </c>
    </row>
    <row r="333" spans="1:6" ht="12.75" thickBot="1">
      <c r="A333" s="346"/>
      <c r="B333" s="347" t="s">
        <v>62</v>
      </c>
      <c r="C333" s="348"/>
      <c r="D333" s="349"/>
      <c r="E333" s="350"/>
      <c r="F333" s="374">
        <f>F331+F332</f>
        <v>77169125.28</v>
      </c>
    </row>
    <row r="334" spans="1:6" ht="7.5" customHeight="1" thickBot="1">
      <c r="A334" s="388"/>
      <c r="B334" s="389"/>
      <c r="C334" s="389"/>
      <c r="D334" s="389"/>
      <c r="E334" s="389"/>
      <c r="F334" s="390"/>
    </row>
    <row r="335" spans="1:6" ht="15" customHeight="1" thickBot="1">
      <c r="A335" s="346"/>
      <c r="B335" s="386" t="s">
        <v>63</v>
      </c>
      <c r="C335" s="386"/>
      <c r="D335" s="386"/>
      <c r="E335" s="386"/>
      <c r="F335" s="375">
        <f>(F314+F333)</f>
        <v>556397613.98</v>
      </c>
    </row>
    <row r="336" spans="1:6" ht="12">
      <c r="A336" s="376"/>
      <c r="B336" s="377"/>
      <c r="C336" s="377"/>
      <c r="D336" s="378"/>
      <c r="E336" s="379"/>
      <c r="F336" s="379"/>
    </row>
    <row r="337" spans="1:6" ht="45.75" customHeight="1">
      <c r="A337" s="387" t="s">
        <v>73</v>
      </c>
      <c r="B337" s="387"/>
      <c r="C337" s="387"/>
      <c r="D337" s="387"/>
      <c r="E337" s="387"/>
      <c r="F337" s="387"/>
    </row>
    <row r="338" spans="1:6" ht="12">
      <c r="A338" s="377"/>
      <c r="B338" s="377"/>
      <c r="C338" s="377"/>
      <c r="D338" s="380"/>
      <c r="E338" s="381"/>
      <c r="F338" s="381"/>
    </row>
    <row r="339" spans="1:6" ht="12">
      <c r="A339" s="377"/>
      <c r="B339" s="377"/>
      <c r="C339" s="377"/>
      <c r="D339" s="380"/>
      <c r="E339" s="381"/>
      <c r="F339" s="381"/>
    </row>
    <row r="340" spans="1:6" ht="12">
      <c r="A340" s="377"/>
      <c r="B340" s="377"/>
      <c r="C340" s="377"/>
      <c r="D340" s="380"/>
      <c r="E340" s="382"/>
      <c r="F340" s="382"/>
    </row>
    <row r="341" spans="1:6" ht="12">
      <c r="A341" s="377"/>
      <c r="B341" s="377"/>
      <c r="C341" s="377"/>
      <c r="D341" s="380"/>
      <c r="E341" s="383"/>
      <c r="F341" s="383"/>
    </row>
    <row r="342" spans="1:6" ht="12">
      <c r="A342" s="384" t="s">
        <v>71</v>
      </c>
      <c r="B342" s="377"/>
      <c r="C342" s="377"/>
      <c r="D342" s="380"/>
      <c r="E342" s="383"/>
      <c r="F342" s="383"/>
    </row>
    <row r="343" spans="1:6" ht="12">
      <c r="A343" s="384" t="s">
        <v>72</v>
      </c>
      <c r="B343" s="377"/>
      <c r="C343" s="377"/>
      <c r="D343" s="380"/>
      <c r="E343" s="383"/>
      <c r="F343" s="383"/>
    </row>
    <row r="344" spans="1:6" ht="12">
      <c r="A344" s="376"/>
      <c r="B344" s="377"/>
      <c r="C344" s="377"/>
      <c r="D344" s="378"/>
      <c r="E344" s="379"/>
      <c r="F344" s="383"/>
    </row>
    <row r="345" spans="1:6" ht="12">
      <c r="A345" s="376"/>
      <c r="B345" s="377"/>
      <c r="C345" s="377"/>
      <c r="D345" s="378"/>
      <c r="E345" s="379"/>
      <c r="F345" s="383"/>
    </row>
    <row r="346" spans="1:6" ht="12">
      <c r="A346" s="376"/>
      <c r="B346" s="377"/>
      <c r="C346" s="377"/>
      <c r="D346" s="378"/>
      <c r="E346" s="379"/>
      <c r="F346" s="383"/>
    </row>
    <row r="347" spans="1:6" ht="12">
      <c r="A347" s="376"/>
      <c r="B347" s="377"/>
      <c r="C347" s="377"/>
      <c r="D347" s="378"/>
      <c r="E347" s="379"/>
      <c r="F347" s="383"/>
    </row>
    <row r="348" spans="1:6" ht="12">
      <c r="A348" s="376"/>
      <c r="B348" s="377"/>
      <c r="C348" s="377"/>
      <c r="D348" s="378"/>
      <c r="E348" s="379"/>
      <c r="F348" s="383"/>
    </row>
    <row r="349" spans="1:6" ht="12">
      <c r="A349" s="376"/>
      <c r="B349" s="377"/>
      <c r="C349" s="377"/>
      <c r="D349" s="378"/>
      <c r="E349" s="379"/>
      <c r="F349" s="379"/>
    </row>
    <row r="350" spans="1:6" ht="12">
      <c r="A350" s="376"/>
      <c r="B350" s="377"/>
      <c r="C350" s="377"/>
      <c r="D350" s="378"/>
      <c r="E350" s="379"/>
      <c r="F350" s="383"/>
    </row>
    <row r="351" ht="12">
      <c r="F351" s="121"/>
    </row>
  </sheetData>
  <sheetProtection/>
  <mergeCells count="5">
    <mergeCell ref="A1:F1"/>
    <mergeCell ref="B335:E335"/>
    <mergeCell ref="A337:F337"/>
    <mergeCell ref="A334:F334"/>
    <mergeCell ref="A2:F2"/>
  </mergeCells>
  <printOptions horizontalCentered="1"/>
  <pageMargins left="0.31" right="0.31" top="0.9500000000000001" bottom="0.7468503937007874" header="0.30000000000000004" footer="0.30000000000000004"/>
  <pageSetup horizontalDpi="600" verticalDpi="600" orientation="portrait" scale="70" r:id="rId1"/>
  <rowBreaks count="1" manualBreakCount="1">
    <brk id="60" max="5" man="1"/>
  </rowBreaks>
</worksheet>
</file>

<file path=xl/worksheets/sheet2.xml><?xml version="1.0" encoding="utf-8"?>
<worksheet xmlns="http://schemas.openxmlformats.org/spreadsheetml/2006/main" xmlns:r="http://schemas.openxmlformats.org/officeDocument/2006/relationships">
  <dimension ref="A1:F339"/>
  <sheetViews>
    <sheetView view="pageBreakPreview" zoomScale="150" zoomScaleNormal="150" zoomScaleSheetLayoutView="150" zoomScalePageLayoutView="150" workbookViewId="0" topLeftCell="A301">
      <selection activeCell="H320" sqref="H320"/>
    </sheetView>
  </sheetViews>
  <sheetFormatPr defaultColWidth="10.8515625" defaultRowHeight="15"/>
  <cols>
    <col min="1" max="1" width="5.8515625" style="44" customWidth="1"/>
    <col min="2" max="2" width="38.421875" style="39" customWidth="1"/>
    <col min="3" max="3" width="6.7109375" style="39" customWidth="1"/>
    <col min="4" max="4" width="8.7109375" style="124" customWidth="1"/>
    <col min="5" max="5" width="5.00390625" style="39" customWidth="1"/>
    <col min="6" max="6" width="12.28125" style="39" bestFit="1" customWidth="1"/>
    <col min="7" max="16384" width="10.8515625" style="39" customWidth="1"/>
  </cols>
  <sheetData>
    <row r="1" spans="1:4" ht="30.75" customHeight="1">
      <c r="A1" s="392" t="s">
        <v>9</v>
      </c>
      <c r="B1" s="392"/>
      <c r="C1" s="392"/>
      <c r="D1" s="392"/>
    </row>
    <row r="2" ht="12.75" thickBot="1">
      <c r="D2" s="123"/>
    </row>
    <row r="3" spans="1:4" ht="16.5" customHeight="1" thickBot="1">
      <c r="A3" s="90" t="s">
        <v>10</v>
      </c>
      <c r="B3" s="91" t="s">
        <v>11</v>
      </c>
      <c r="C3" s="91" t="s">
        <v>12</v>
      </c>
      <c r="D3" s="125" t="s">
        <v>13</v>
      </c>
    </row>
    <row r="4" spans="1:4" ht="12">
      <c r="A4" s="1"/>
      <c r="B4" s="2"/>
      <c r="C4" s="2"/>
      <c r="D4" s="126"/>
    </row>
    <row r="5" spans="1:4" ht="12">
      <c r="A5" s="58" t="s">
        <v>98</v>
      </c>
      <c r="B5" s="60" t="s">
        <v>15</v>
      </c>
      <c r="C5" s="59"/>
      <c r="D5" s="127"/>
    </row>
    <row r="6" spans="1:4" ht="12">
      <c r="A6" s="61" t="s">
        <v>97</v>
      </c>
      <c r="B6" s="88" t="s">
        <v>96</v>
      </c>
      <c r="C6" s="89"/>
      <c r="D6" s="128"/>
    </row>
    <row r="7" spans="1:4" ht="12">
      <c r="A7" s="58"/>
      <c r="B7" s="59"/>
      <c r="C7" s="59"/>
      <c r="D7" s="127"/>
    </row>
    <row r="8" spans="1:4" ht="11.25" customHeight="1">
      <c r="A8" s="7">
        <v>1</v>
      </c>
      <c r="B8" s="15" t="s">
        <v>16</v>
      </c>
      <c r="C8" s="15"/>
      <c r="D8" s="129"/>
    </row>
    <row r="9" spans="1:4" ht="12">
      <c r="A9" s="3">
        <v>1.1</v>
      </c>
      <c r="B9" s="36" t="s">
        <v>29</v>
      </c>
      <c r="C9" s="10" t="s">
        <v>4</v>
      </c>
      <c r="D9" s="130">
        <v>331</v>
      </c>
    </row>
    <row r="10" spans="1:4" ht="12">
      <c r="A10" s="3"/>
      <c r="B10" s="36"/>
      <c r="C10" s="10"/>
      <c r="D10" s="130"/>
    </row>
    <row r="11" spans="1:4" ht="13.5" customHeight="1">
      <c r="A11" s="3">
        <v>2</v>
      </c>
      <c r="B11" s="34" t="s">
        <v>30</v>
      </c>
      <c r="C11" s="6"/>
      <c r="D11" s="131"/>
    </row>
    <row r="12" spans="1:4" ht="12.75" customHeight="1">
      <c r="A12" s="3">
        <v>2.1</v>
      </c>
      <c r="B12" s="5" t="s">
        <v>31</v>
      </c>
      <c r="C12" s="6" t="s">
        <v>3</v>
      </c>
      <c r="D12" s="131">
        <v>2.8</v>
      </c>
    </row>
    <row r="13" spans="1:4" ht="12.75" customHeight="1">
      <c r="A13" s="3"/>
      <c r="B13" s="5"/>
      <c r="C13" s="6"/>
      <c r="D13" s="131"/>
    </row>
    <row r="14" spans="1:4" ht="12" customHeight="1">
      <c r="A14" s="3">
        <v>3</v>
      </c>
      <c r="B14" s="34" t="s">
        <v>32</v>
      </c>
      <c r="C14" s="6"/>
      <c r="D14" s="131"/>
    </row>
    <row r="15" spans="1:4" ht="11.25" customHeight="1">
      <c r="A15" s="3">
        <v>3.1</v>
      </c>
      <c r="B15" s="5" t="s">
        <v>33</v>
      </c>
      <c r="C15" s="6" t="s">
        <v>3</v>
      </c>
      <c r="D15" s="131">
        <v>0.32</v>
      </c>
    </row>
    <row r="16" spans="1:4" ht="24">
      <c r="A16" s="3">
        <v>3.2</v>
      </c>
      <c r="B16" s="5" t="s">
        <v>34</v>
      </c>
      <c r="C16" s="6" t="s">
        <v>5</v>
      </c>
      <c r="D16" s="131">
        <v>28</v>
      </c>
    </row>
    <row r="17" spans="1:4" ht="12">
      <c r="A17" s="3"/>
      <c r="B17" s="5"/>
      <c r="C17" s="6"/>
      <c r="D17" s="131"/>
    </row>
    <row r="18" spans="1:4" ht="12">
      <c r="A18" s="7">
        <v>4</v>
      </c>
      <c r="B18" s="29" t="s">
        <v>17</v>
      </c>
      <c r="C18" s="8"/>
      <c r="D18" s="132"/>
    </row>
    <row r="19" spans="1:4" ht="10.5" customHeight="1">
      <c r="A19" s="7">
        <v>4.1</v>
      </c>
      <c r="B19" s="9" t="s">
        <v>35</v>
      </c>
      <c r="C19" s="10" t="s">
        <v>5</v>
      </c>
      <c r="D19" s="132">
        <v>18</v>
      </c>
    </row>
    <row r="20" spans="1:4" ht="10.5" customHeight="1">
      <c r="A20" s="7">
        <v>4.2</v>
      </c>
      <c r="B20" s="9" t="s">
        <v>37</v>
      </c>
      <c r="C20" s="10" t="s">
        <v>5</v>
      </c>
      <c r="D20" s="132">
        <v>28</v>
      </c>
    </row>
    <row r="21" spans="1:4" ht="14.25" customHeight="1">
      <c r="A21" s="7">
        <v>4.3</v>
      </c>
      <c r="B21" s="9" t="s">
        <v>38</v>
      </c>
      <c r="C21" s="10" t="s">
        <v>4</v>
      </c>
      <c r="D21" s="132">
        <v>32</v>
      </c>
    </row>
    <row r="22" spans="1:4" ht="14.25" customHeight="1">
      <c r="A22" s="7"/>
      <c r="B22" s="9"/>
      <c r="C22" s="10"/>
      <c r="D22" s="132"/>
    </row>
    <row r="23" spans="1:4" ht="12">
      <c r="A23" s="11">
        <v>5</v>
      </c>
      <c r="B23" s="30" t="s">
        <v>2</v>
      </c>
      <c r="C23" s="12"/>
      <c r="D23" s="133"/>
    </row>
    <row r="24" spans="1:4" ht="21" customHeight="1">
      <c r="A24" s="11">
        <v>5.1</v>
      </c>
      <c r="B24" s="13" t="s">
        <v>18</v>
      </c>
      <c r="C24" s="14" t="s">
        <v>4</v>
      </c>
      <c r="D24" s="133">
        <v>82</v>
      </c>
    </row>
    <row r="25" spans="1:4" ht="12">
      <c r="A25" s="11">
        <v>5.2</v>
      </c>
      <c r="B25" s="13" t="s">
        <v>36</v>
      </c>
      <c r="C25" s="14" t="s">
        <v>4</v>
      </c>
      <c r="D25" s="133">
        <v>39</v>
      </c>
    </row>
    <row r="26" spans="1:4" ht="12">
      <c r="A26" s="11"/>
      <c r="B26" s="13"/>
      <c r="C26" s="14"/>
      <c r="D26" s="133"/>
    </row>
    <row r="27" spans="1:6" ht="12">
      <c r="A27" s="7">
        <v>6</v>
      </c>
      <c r="B27" s="15" t="s">
        <v>7</v>
      </c>
      <c r="C27" s="15"/>
      <c r="D27" s="129"/>
      <c r="F27" s="39">
        <v>3175120297</v>
      </c>
    </row>
    <row r="28" spans="1:4" ht="21" customHeight="1">
      <c r="A28" s="16">
        <v>6.1</v>
      </c>
      <c r="B28" s="5" t="s">
        <v>19</v>
      </c>
      <c r="C28" s="6" t="s">
        <v>4</v>
      </c>
      <c r="D28" s="131">
        <v>184</v>
      </c>
    </row>
    <row r="29" spans="1:4" ht="14.25" customHeight="1">
      <c r="A29" s="16"/>
      <c r="B29" s="5"/>
      <c r="C29" s="6"/>
      <c r="D29" s="131"/>
    </row>
    <row r="30" spans="1:4" ht="14.25" customHeight="1">
      <c r="A30" s="7">
        <v>7</v>
      </c>
      <c r="B30" s="15" t="s">
        <v>8</v>
      </c>
      <c r="C30" s="15"/>
      <c r="D30" s="129"/>
    </row>
    <row r="31" spans="1:4" ht="14.25" customHeight="1">
      <c r="A31" s="17">
        <v>7.1</v>
      </c>
      <c r="B31" s="37" t="s">
        <v>88</v>
      </c>
      <c r="C31" s="4" t="s">
        <v>4</v>
      </c>
      <c r="D31" s="134">
        <v>158</v>
      </c>
    </row>
    <row r="32" spans="1:4" ht="14.25" customHeight="1">
      <c r="A32" s="17">
        <v>7.2</v>
      </c>
      <c r="B32" s="38" t="s">
        <v>87</v>
      </c>
      <c r="C32" s="14" t="s">
        <v>5</v>
      </c>
      <c r="D32" s="133">
        <v>52</v>
      </c>
    </row>
    <row r="33" spans="1:4" ht="14.25" customHeight="1">
      <c r="A33" s="17"/>
      <c r="B33" s="38"/>
      <c r="C33" s="14"/>
      <c r="D33" s="133"/>
    </row>
    <row r="34" spans="1:4" ht="12">
      <c r="A34" s="7">
        <v>8</v>
      </c>
      <c r="B34" s="31" t="s">
        <v>42</v>
      </c>
      <c r="C34" s="10"/>
      <c r="D34" s="130"/>
    </row>
    <row r="35" spans="1:4" ht="24">
      <c r="A35" s="7">
        <v>8.1</v>
      </c>
      <c r="B35" s="19" t="s">
        <v>43</v>
      </c>
      <c r="C35" s="10" t="s">
        <v>4</v>
      </c>
      <c r="D35" s="130">
        <v>51</v>
      </c>
    </row>
    <row r="36" spans="1:4" ht="12">
      <c r="A36" s="7"/>
      <c r="B36" s="19"/>
      <c r="C36" s="10"/>
      <c r="D36" s="130"/>
    </row>
    <row r="37" spans="1:4" ht="12">
      <c r="A37" s="7">
        <v>9</v>
      </c>
      <c r="B37" s="15" t="s">
        <v>20</v>
      </c>
      <c r="C37" s="15"/>
      <c r="D37" s="129"/>
    </row>
    <row r="38" spans="1:4" ht="12">
      <c r="A38" s="7">
        <v>9.1</v>
      </c>
      <c r="B38" s="20" t="s">
        <v>41</v>
      </c>
      <c r="C38" s="10" t="s">
        <v>4</v>
      </c>
      <c r="D38" s="130">
        <v>20</v>
      </c>
    </row>
    <row r="39" spans="1:4" ht="12">
      <c r="A39" s="7"/>
      <c r="B39" s="20"/>
      <c r="C39" s="10"/>
      <c r="D39" s="130"/>
    </row>
    <row r="40" spans="1:4" ht="12">
      <c r="A40" s="7">
        <v>10</v>
      </c>
      <c r="B40" s="32" t="s">
        <v>21</v>
      </c>
      <c r="C40" s="10"/>
      <c r="D40" s="130"/>
    </row>
    <row r="41" spans="1:6" ht="36.75" customHeight="1">
      <c r="A41" s="7">
        <v>10.1</v>
      </c>
      <c r="B41" s="49" t="s">
        <v>55</v>
      </c>
      <c r="C41" s="45" t="s">
        <v>6</v>
      </c>
      <c r="D41" s="135">
        <v>1</v>
      </c>
      <c r="F41" s="57"/>
    </row>
    <row r="42" spans="1:6" ht="36.75" customHeight="1">
      <c r="A42" s="7">
        <v>10.2</v>
      </c>
      <c r="B42" s="49" t="s">
        <v>92</v>
      </c>
      <c r="C42" s="45" t="s">
        <v>1</v>
      </c>
      <c r="D42" s="135">
        <v>45</v>
      </c>
      <c r="F42" s="57">
        <v>102000</v>
      </c>
    </row>
    <row r="43" spans="1:4" ht="24">
      <c r="A43" s="7">
        <v>10.3</v>
      </c>
      <c r="B43" s="49" t="s">
        <v>89</v>
      </c>
      <c r="C43" s="45" t="s">
        <v>1</v>
      </c>
      <c r="D43" s="135">
        <v>4.1</v>
      </c>
    </row>
    <row r="44" spans="1:4" ht="24">
      <c r="A44" s="7">
        <v>10.4</v>
      </c>
      <c r="B44" s="49" t="s">
        <v>93</v>
      </c>
      <c r="C44" s="45" t="s">
        <v>6</v>
      </c>
      <c r="D44" s="135">
        <v>2.3</v>
      </c>
    </row>
    <row r="45" spans="1:4" ht="24">
      <c r="A45" s="7">
        <v>10.5</v>
      </c>
      <c r="B45" s="49" t="s">
        <v>94</v>
      </c>
      <c r="C45" s="45" t="s">
        <v>6</v>
      </c>
      <c r="D45" s="135">
        <v>1</v>
      </c>
    </row>
    <row r="46" spans="1:4" ht="12">
      <c r="A46" s="7"/>
      <c r="B46" s="49"/>
      <c r="C46" s="45"/>
      <c r="D46" s="135"/>
    </row>
    <row r="47" spans="1:4" ht="12">
      <c r="A47" s="7">
        <v>11</v>
      </c>
      <c r="B47" s="47" t="s">
        <v>47</v>
      </c>
      <c r="C47" s="45"/>
      <c r="D47" s="135"/>
    </row>
    <row r="48" spans="1:4" ht="36">
      <c r="A48" s="7">
        <v>11.1</v>
      </c>
      <c r="B48" s="49" t="s">
        <v>70</v>
      </c>
      <c r="C48" s="45" t="s">
        <v>6</v>
      </c>
      <c r="D48" s="135">
        <v>4</v>
      </c>
    </row>
    <row r="49" spans="1:4" ht="12">
      <c r="A49" s="7"/>
      <c r="B49" s="49"/>
      <c r="C49" s="45"/>
      <c r="D49" s="135"/>
    </row>
    <row r="50" spans="1:4" s="46" customFormat="1" ht="12">
      <c r="A50" s="7">
        <v>12</v>
      </c>
      <c r="B50" s="31" t="s">
        <v>22</v>
      </c>
      <c r="C50" s="10"/>
      <c r="D50" s="130"/>
    </row>
    <row r="51" spans="1:4" s="46" customFormat="1" ht="12">
      <c r="A51" s="21">
        <v>12.1</v>
      </c>
      <c r="B51" s="22" t="s">
        <v>23</v>
      </c>
      <c r="C51" s="23" t="s">
        <v>4</v>
      </c>
      <c r="D51" s="130">
        <v>210</v>
      </c>
    </row>
    <row r="52" spans="1:4" s="46" customFormat="1" ht="12">
      <c r="A52" s="21">
        <v>12.2</v>
      </c>
      <c r="B52" s="22" t="s">
        <v>24</v>
      </c>
      <c r="C52" s="23" t="s">
        <v>4</v>
      </c>
      <c r="D52" s="130">
        <v>168</v>
      </c>
    </row>
    <row r="53" spans="1:4" s="46" customFormat="1" ht="12">
      <c r="A53" s="21">
        <v>12.3</v>
      </c>
      <c r="B53" s="22" t="s">
        <v>91</v>
      </c>
      <c r="C53" s="23" t="s">
        <v>4</v>
      </c>
      <c r="D53" s="130">
        <v>36</v>
      </c>
    </row>
    <row r="54" spans="1:4" s="46" customFormat="1" ht="36.75" customHeight="1">
      <c r="A54" s="21">
        <v>12.4</v>
      </c>
      <c r="B54" s="22" t="s">
        <v>56</v>
      </c>
      <c r="C54" s="23" t="s">
        <v>4</v>
      </c>
      <c r="D54" s="130">
        <v>48</v>
      </c>
    </row>
    <row r="55" spans="1:4" s="46" customFormat="1" ht="12">
      <c r="A55" s="21"/>
      <c r="B55" s="22"/>
      <c r="C55" s="23"/>
      <c r="D55" s="130"/>
    </row>
    <row r="56" spans="1:4" ht="12">
      <c r="A56" s="7">
        <v>13</v>
      </c>
      <c r="B56" s="47" t="s">
        <v>44</v>
      </c>
      <c r="C56" s="45"/>
      <c r="D56" s="135"/>
    </row>
    <row r="57" spans="1:4" ht="36.75" customHeight="1">
      <c r="A57" s="7">
        <v>13.1</v>
      </c>
      <c r="B57" s="49" t="s">
        <v>57</v>
      </c>
      <c r="C57" s="45" t="s">
        <v>54</v>
      </c>
      <c r="D57" s="135">
        <v>1</v>
      </c>
    </row>
    <row r="58" spans="1:4" ht="36.75" customHeight="1">
      <c r="A58" s="7">
        <v>13.2</v>
      </c>
      <c r="B58" s="49" t="s">
        <v>50</v>
      </c>
      <c r="C58" s="45" t="s">
        <v>0</v>
      </c>
      <c r="D58" s="135">
        <v>1</v>
      </c>
    </row>
    <row r="59" spans="1:4" ht="25.5" customHeight="1">
      <c r="A59" s="7">
        <v>13.3</v>
      </c>
      <c r="B59" s="49" t="s">
        <v>58</v>
      </c>
      <c r="C59" s="45" t="s">
        <v>0</v>
      </c>
      <c r="D59" s="135">
        <v>1</v>
      </c>
    </row>
    <row r="60" spans="1:4" ht="48" customHeight="1">
      <c r="A60" s="7">
        <v>13.4</v>
      </c>
      <c r="B60" s="49" t="s">
        <v>51</v>
      </c>
      <c r="C60" s="45" t="s">
        <v>0</v>
      </c>
      <c r="D60" s="135">
        <v>24</v>
      </c>
    </row>
    <row r="61" spans="1:4" ht="36.75" customHeight="1">
      <c r="A61" s="7">
        <v>13.5</v>
      </c>
      <c r="B61" s="49" t="s">
        <v>52</v>
      </c>
      <c r="C61" s="45" t="s">
        <v>0</v>
      </c>
      <c r="D61" s="135">
        <v>24</v>
      </c>
    </row>
    <row r="62" spans="1:4" ht="48" customHeight="1">
      <c r="A62" s="7">
        <v>13.6</v>
      </c>
      <c r="B62" s="49" t="s">
        <v>59</v>
      </c>
      <c r="C62" s="45" t="s">
        <v>0</v>
      </c>
      <c r="D62" s="135">
        <v>15</v>
      </c>
    </row>
    <row r="63" spans="1:4" ht="24" customHeight="1">
      <c r="A63" s="7">
        <v>13.7</v>
      </c>
      <c r="B63" s="49" t="s">
        <v>53</v>
      </c>
      <c r="C63" s="45" t="s">
        <v>0</v>
      </c>
      <c r="D63" s="135">
        <v>3</v>
      </c>
    </row>
    <row r="64" spans="1:4" ht="36.75" customHeight="1">
      <c r="A64" s="7">
        <v>13.8</v>
      </c>
      <c r="B64" s="49" t="s">
        <v>95</v>
      </c>
      <c r="C64" s="45" t="s">
        <v>0</v>
      </c>
      <c r="D64" s="135">
        <v>1</v>
      </c>
    </row>
    <row r="65" spans="1:4" ht="24.75" customHeight="1">
      <c r="A65" s="7">
        <v>13.9</v>
      </c>
      <c r="B65" s="49" t="s">
        <v>60</v>
      </c>
      <c r="C65" s="45" t="s">
        <v>0</v>
      </c>
      <c r="D65" s="135">
        <v>1</v>
      </c>
    </row>
    <row r="66" spans="1:4" ht="12">
      <c r="A66" s="7"/>
      <c r="B66" s="47"/>
      <c r="C66" s="45"/>
      <c r="D66" s="135"/>
    </row>
    <row r="67" spans="1:4" ht="12" customHeight="1">
      <c r="A67" s="21">
        <v>14</v>
      </c>
      <c r="B67" s="92" t="s">
        <v>39</v>
      </c>
      <c r="C67" s="23"/>
      <c r="D67" s="132"/>
    </row>
    <row r="68" spans="1:4" ht="12" customHeight="1">
      <c r="A68" s="7">
        <v>14.1</v>
      </c>
      <c r="B68" s="22" t="s">
        <v>40</v>
      </c>
      <c r="C68" s="23" t="s">
        <v>4</v>
      </c>
      <c r="D68" s="132">
        <v>331</v>
      </c>
    </row>
    <row r="69" spans="1:4" ht="12" customHeight="1">
      <c r="A69" s="7">
        <v>14.2</v>
      </c>
      <c r="B69" s="22" t="s">
        <v>90</v>
      </c>
      <c r="C69" s="23" t="s">
        <v>4</v>
      </c>
      <c r="D69" s="132">
        <v>46</v>
      </c>
    </row>
    <row r="70" spans="1:4" ht="12" customHeight="1">
      <c r="A70" s="7"/>
      <c r="B70" s="22"/>
      <c r="C70" s="23"/>
      <c r="D70" s="132"/>
    </row>
    <row r="71" spans="1:4" ht="12" customHeight="1">
      <c r="A71" s="21">
        <v>15</v>
      </c>
      <c r="B71" s="93" t="s">
        <v>46</v>
      </c>
      <c r="C71" s="23"/>
      <c r="D71" s="132"/>
    </row>
    <row r="72" spans="1:4" ht="12" customHeight="1">
      <c r="A72" s="94">
        <v>15.1</v>
      </c>
      <c r="B72" s="73" t="s">
        <v>64</v>
      </c>
      <c r="C72" s="95" t="s">
        <v>0</v>
      </c>
      <c r="D72" s="136">
        <v>25</v>
      </c>
    </row>
    <row r="73" spans="1:4" ht="12">
      <c r="A73" s="94">
        <v>15.2</v>
      </c>
      <c r="B73" s="73" t="s">
        <v>65</v>
      </c>
      <c r="C73" s="95" t="s">
        <v>0</v>
      </c>
      <c r="D73" s="136">
        <v>150</v>
      </c>
    </row>
    <row r="74" spans="1:4" ht="12">
      <c r="A74" s="94">
        <v>15.3</v>
      </c>
      <c r="B74" s="73" t="s">
        <v>66</v>
      </c>
      <c r="C74" s="95" t="s">
        <v>45</v>
      </c>
      <c r="D74" s="136">
        <v>21</v>
      </c>
    </row>
    <row r="75" spans="1:4" ht="24">
      <c r="A75" s="94">
        <v>15.4</v>
      </c>
      <c r="B75" s="73" t="s">
        <v>67</v>
      </c>
      <c r="C75" s="95" t="s">
        <v>0</v>
      </c>
      <c r="D75" s="136">
        <v>1</v>
      </c>
    </row>
    <row r="76" spans="1:4" ht="12">
      <c r="A76" s="94">
        <v>15.5</v>
      </c>
      <c r="B76" s="73" t="s">
        <v>68</v>
      </c>
      <c r="C76" s="95" t="s">
        <v>0</v>
      </c>
      <c r="D76" s="136">
        <v>1</v>
      </c>
    </row>
    <row r="77" spans="1:6" ht="12">
      <c r="A77" s="94">
        <v>15.6</v>
      </c>
      <c r="B77" s="73" t="s">
        <v>69</v>
      </c>
      <c r="C77" s="95" t="s">
        <v>0</v>
      </c>
      <c r="D77" s="136">
        <v>1</v>
      </c>
      <c r="F77" s="56">
        <v>914901.11</v>
      </c>
    </row>
    <row r="78" spans="1:4" ht="12">
      <c r="A78" s="21"/>
      <c r="B78" s="50"/>
      <c r="C78" s="23"/>
      <c r="D78" s="136"/>
    </row>
    <row r="79" spans="1:4" ht="24">
      <c r="A79" s="21">
        <v>16</v>
      </c>
      <c r="B79" s="31" t="s">
        <v>49</v>
      </c>
      <c r="C79" s="23"/>
      <c r="D79" s="136"/>
    </row>
    <row r="80" spans="1:4" ht="12">
      <c r="A80" s="21">
        <v>16.1</v>
      </c>
      <c r="B80" s="19" t="s">
        <v>75</v>
      </c>
      <c r="C80" s="10" t="s">
        <v>4</v>
      </c>
      <c r="D80" s="137">
        <v>12</v>
      </c>
    </row>
    <row r="81" spans="1:4" ht="12">
      <c r="A81" s="21">
        <v>16.2</v>
      </c>
      <c r="B81" s="19" t="s">
        <v>76</v>
      </c>
      <c r="C81" s="10" t="s">
        <v>3</v>
      </c>
      <c r="D81" s="137">
        <v>1.6</v>
      </c>
    </row>
    <row r="82" spans="1:4" ht="12">
      <c r="A82" s="21">
        <v>16.3</v>
      </c>
      <c r="B82" s="53" t="s">
        <v>77</v>
      </c>
      <c r="C82" s="23" t="s">
        <v>4</v>
      </c>
      <c r="D82" s="136">
        <v>12</v>
      </c>
    </row>
    <row r="83" spans="1:4" ht="12">
      <c r="A83" s="21">
        <v>16.4</v>
      </c>
      <c r="B83" s="9" t="s">
        <v>81</v>
      </c>
      <c r="C83" s="10" t="s">
        <v>4</v>
      </c>
      <c r="D83" s="137">
        <v>24.6</v>
      </c>
    </row>
    <row r="84" spans="1:4" ht="36">
      <c r="A84" s="21">
        <v>16.5</v>
      </c>
      <c r="B84" s="19" t="s">
        <v>82</v>
      </c>
      <c r="C84" s="23" t="s">
        <v>5</v>
      </c>
      <c r="D84" s="136">
        <v>16</v>
      </c>
    </row>
    <row r="85" spans="1:4" ht="24">
      <c r="A85" s="21">
        <v>16.6</v>
      </c>
      <c r="B85" s="19" t="s">
        <v>78</v>
      </c>
      <c r="C85" s="23" t="s">
        <v>5</v>
      </c>
      <c r="D85" s="136">
        <v>15</v>
      </c>
    </row>
    <row r="86" spans="1:4" ht="24">
      <c r="A86" s="21">
        <v>16.7</v>
      </c>
      <c r="B86" s="19" t="s">
        <v>80</v>
      </c>
      <c r="C86" s="23" t="s">
        <v>0</v>
      </c>
      <c r="D86" s="136">
        <v>1</v>
      </c>
    </row>
    <row r="87" spans="1:4" ht="12">
      <c r="A87" s="21">
        <v>16.8</v>
      </c>
      <c r="B87" s="19" t="s">
        <v>83</v>
      </c>
      <c r="C87" s="23" t="s">
        <v>0</v>
      </c>
      <c r="D87" s="136">
        <v>1</v>
      </c>
    </row>
    <row r="88" spans="1:4" ht="12">
      <c r="A88" s="21">
        <v>16.9</v>
      </c>
      <c r="B88" s="19" t="s">
        <v>84</v>
      </c>
      <c r="C88" s="23" t="s">
        <v>85</v>
      </c>
      <c r="D88" s="136">
        <v>2</v>
      </c>
    </row>
    <row r="89" spans="1:4" ht="12">
      <c r="A89" s="55">
        <v>16.1</v>
      </c>
      <c r="B89" s="19" t="s">
        <v>86</v>
      </c>
      <c r="C89" s="23" t="s">
        <v>85</v>
      </c>
      <c r="D89" s="136">
        <v>2</v>
      </c>
    </row>
    <row r="90" spans="1:6" ht="24">
      <c r="A90" s="21">
        <v>16.11</v>
      </c>
      <c r="B90" s="19" t="s">
        <v>79</v>
      </c>
      <c r="C90" s="23" t="s">
        <v>4</v>
      </c>
      <c r="D90" s="136">
        <v>20</v>
      </c>
      <c r="F90" s="54" t="e">
        <f>SUM(#REF!)</f>
        <v>#REF!</v>
      </c>
    </row>
    <row r="91" spans="1:4" ht="12">
      <c r="A91" s="48"/>
      <c r="B91" s="25"/>
      <c r="C91" s="24"/>
      <c r="D91" s="138"/>
    </row>
    <row r="92" spans="1:4" ht="12">
      <c r="A92" s="48"/>
      <c r="B92" s="25"/>
      <c r="C92" s="24"/>
      <c r="D92" s="138"/>
    </row>
    <row r="93" spans="1:4" ht="12">
      <c r="A93" s="61" t="s">
        <v>101</v>
      </c>
      <c r="B93" s="88" t="s">
        <v>102</v>
      </c>
      <c r="C93" s="89"/>
      <c r="D93" s="128"/>
    </row>
    <row r="94" spans="1:4" ht="12">
      <c r="A94" s="48"/>
      <c r="B94" s="25"/>
      <c r="C94" s="24"/>
      <c r="D94" s="138"/>
    </row>
    <row r="95" spans="1:4" ht="12">
      <c r="A95" s="62">
        <v>1</v>
      </c>
      <c r="B95" s="63" t="s">
        <v>16</v>
      </c>
      <c r="C95" s="64"/>
      <c r="D95" s="139"/>
    </row>
    <row r="96" spans="1:4" ht="24">
      <c r="A96" s="3">
        <v>1.1</v>
      </c>
      <c r="B96" s="65" t="s">
        <v>103</v>
      </c>
      <c r="C96" s="4" t="s">
        <v>4</v>
      </c>
      <c r="D96" s="134">
        <v>102</v>
      </c>
    </row>
    <row r="97" spans="1:4" ht="12">
      <c r="A97" s="3">
        <v>1.2</v>
      </c>
      <c r="B97" s="63" t="s">
        <v>29</v>
      </c>
      <c r="C97" s="66" t="s">
        <v>4</v>
      </c>
      <c r="D97" s="140">
        <v>101</v>
      </c>
    </row>
    <row r="98" spans="1:4" ht="24">
      <c r="A98" s="3">
        <v>1.3</v>
      </c>
      <c r="B98" s="5" t="s">
        <v>104</v>
      </c>
      <c r="C98" s="6" t="s">
        <v>4</v>
      </c>
      <c r="D98" s="131">
        <v>19.5</v>
      </c>
    </row>
    <row r="99" spans="1:4" ht="24">
      <c r="A99" s="3">
        <v>1.4</v>
      </c>
      <c r="B99" s="5" t="s">
        <v>105</v>
      </c>
      <c r="C99" s="6" t="s">
        <v>3</v>
      </c>
      <c r="D99" s="131">
        <v>0.85</v>
      </c>
    </row>
    <row r="100" spans="1:4" ht="24">
      <c r="A100" s="3">
        <v>1.5</v>
      </c>
      <c r="B100" s="67" t="s">
        <v>106</v>
      </c>
      <c r="C100" s="68" t="s">
        <v>3</v>
      </c>
      <c r="D100" s="131">
        <v>1.3</v>
      </c>
    </row>
    <row r="101" spans="1:4" ht="24">
      <c r="A101" s="3">
        <v>1.6</v>
      </c>
      <c r="B101" s="67" t="s">
        <v>107</v>
      </c>
      <c r="C101" s="68" t="s">
        <v>4</v>
      </c>
      <c r="D101" s="131">
        <v>82</v>
      </c>
    </row>
    <row r="102" spans="1:4" ht="12">
      <c r="A102" s="3">
        <v>1.7</v>
      </c>
      <c r="B102" s="67" t="s">
        <v>108</v>
      </c>
      <c r="C102" s="68" t="s">
        <v>4</v>
      </c>
      <c r="D102" s="131">
        <v>15.6</v>
      </c>
    </row>
    <row r="103" spans="1:4" ht="12">
      <c r="A103" s="3">
        <v>1.8</v>
      </c>
      <c r="B103" s="67" t="s">
        <v>109</v>
      </c>
      <c r="C103" s="68" t="s">
        <v>4</v>
      </c>
      <c r="D103" s="131">
        <v>15.6</v>
      </c>
    </row>
    <row r="104" spans="1:4" ht="24">
      <c r="A104" s="3">
        <v>1.9</v>
      </c>
      <c r="B104" s="50" t="s">
        <v>110</v>
      </c>
      <c r="C104" s="66" t="s">
        <v>0</v>
      </c>
      <c r="D104" s="140">
        <v>1</v>
      </c>
    </row>
    <row r="105" spans="1:4" ht="24">
      <c r="A105" s="69">
        <v>1.1</v>
      </c>
      <c r="B105" s="50" t="s">
        <v>111</v>
      </c>
      <c r="C105" s="66" t="s">
        <v>0</v>
      </c>
      <c r="D105" s="140">
        <v>1</v>
      </c>
    </row>
    <row r="106" spans="1:4" ht="24">
      <c r="A106" s="69">
        <v>1.11</v>
      </c>
      <c r="B106" s="50" t="s">
        <v>112</v>
      </c>
      <c r="C106" s="66" t="s">
        <v>0</v>
      </c>
      <c r="D106" s="140">
        <v>4</v>
      </c>
    </row>
    <row r="107" spans="1:4" ht="12">
      <c r="A107" s="3"/>
      <c r="B107" s="5"/>
      <c r="C107" s="6"/>
      <c r="D107" s="131"/>
    </row>
    <row r="108" spans="1:4" ht="12">
      <c r="A108" s="3">
        <v>2</v>
      </c>
      <c r="B108" s="5" t="s">
        <v>30</v>
      </c>
      <c r="C108" s="6"/>
      <c r="D108" s="131"/>
    </row>
    <row r="109" spans="1:4" ht="24">
      <c r="A109" s="3">
        <v>2.1</v>
      </c>
      <c r="B109" s="5" t="s">
        <v>31</v>
      </c>
      <c r="C109" s="6" t="s">
        <v>3</v>
      </c>
      <c r="D109" s="131">
        <v>3.5</v>
      </c>
    </row>
    <row r="110" spans="1:4" ht="12">
      <c r="A110" s="3"/>
      <c r="B110" s="5"/>
      <c r="C110" s="6"/>
      <c r="D110" s="131"/>
    </row>
    <row r="111" spans="1:4" ht="12">
      <c r="A111" s="3">
        <v>3</v>
      </c>
      <c r="B111" s="5" t="s">
        <v>32</v>
      </c>
      <c r="C111" s="6"/>
      <c r="D111" s="131"/>
    </row>
    <row r="112" spans="1:4" ht="24">
      <c r="A112" s="3">
        <v>3.1</v>
      </c>
      <c r="B112" s="5" t="s">
        <v>33</v>
      </c>
      <c r="C112" s="6" t="s">
        <v>3</v>
      </c>
      <c r="D112" s="131">
        <v>0.9</v>
      </c>
    </row>
    <row r="113" spans="1:4" ht="24">
      <c r="A113" s="3">
        <v>3.2</v>
      </c>
      <c r="B113" s="5" t="s">
        <v>34</v>
      </c>
      <c r="C113" s="6" t="s">
        <v>5</v>
      </c>
      <c r="D113" s="131">
        <v>54</v>
      </c>
    </row>
    <row r="114" spans="1:4" ht="12">
      <c r="A114" s="3"/>
      <c r="B114" s="5"/>
      <c r="C114" s="6"/>
      <c r="D114" s="131"/>
    </row>
    <row r="115" spans="1:4" ht="12">
      <c r="A115" s="7">
        <v>4</v>
      </c>
      <c r="B115" s="8" t="s">
        <v>17</v>
      </c>
      <c r="C115" s="8"/>
      <c r="D115" s="132"/>
    </row>
    <row r="116" spans="1:4" ht="24">
      <c r="A116" s="7">
        <v>4.1</v>
      </c>
      <c r="B116" s="9" t="s">
        <v>35</v>
      </c>
      <c r="C116" s="10" t="s">
        <v>5</v>
      </c>
      <c r="D116" s="132">
        <v>24</v>
      </c>
    </row>
    <row r="117" spans="1:4" ht="24">
      <c r="A117" s="7">
        <v>4.2</v>
      </c>
      <c r="B117" s="9" t="s">
        <v>37</v>
      </c>
      <c r="C117" s="10" t="s">
        <v>5</v>
      </c>
      <c r="D117" s="132">
        <v>54</v>
      </c>
    </row>
    <row r="118" spans="1:4" ht="24">
      <c r="A118" s="7">
        <v>4.3</v>
      </c>
      <c r="B118" s="9" t="s">
        <v>113</v>
      </c>
      <c r="C118" s="10" t="s">
        <v>5</v>
      </c>
      <c r="D118" s="132">
        <v>22.5</v>
      </c>
    </row>
    <row r="119" spans="1:4" ht="24">
      <c r="A119" s="7">
        <v>4.4</v>
      </c>
      <c r="B119" s="9" t="s">
        <v>114</v>
      </c>
      <c r="C119" s="10" t="s">
        <v>5</v>
      </c>
      <c r="D119" s="132">
        <v>12</v>
      </c>
    </row>
    <row r="120" spans="1:4" ht="12">
      <c r="A120" s="70"/>
      <c r="B120" s="8"/>
      <c r="C120" s="8"/>
      <c r="D120" s="132"/>
    </row>
    <row r="121" spans="1:4" ht="12">
      <c r="A121" s="11">
        <v>5</v>
      </c>
      <c r="B121" s="12" t="s">
        <v>2</v>
      </c>
      <c r="C121" s="12"/>
      <c r="D121" s="133"/>
    </row>
    <row r="122" spans="1:4" ht="24">
      <c r="A122" s="11">
        <v>5.1</v>
      </c>
      <c r="B122" s="13" t="s">
        <v>18</v>
      </c>
      <c r="C122" s="14" t="s">
        <v>4</v>
      </c>
      <c r="D122" s="133">
        <v>127.5</v>
      </c>
    </row>
    <row r="123" spans="1:4" ht="12">
      <c r="A123" s="11">
        <v>5.2</v>
      </c>
      <c r="B123" s="13" t="s">
        <v>36</v>
      </c>
      <c r="C123" s="14" t="s">
        <v>4</v>
      </c>
      <c r="D123" s="133">
        <v>42</v>
      </c>
    </row>
    <row r="124" spans="1:4" ht="12">
      <c r="A124" s="71"/>
      <c r="B124" s="12"/>
      <c r="C124" s="12"/>
      <c r="D124" s="133"/>
    </row>
    <row r="125" spans="1:4" ht="12">
      <c r="A125" s="7">
        <v>6</v>
      </c>
      <c r="B125" s="36" t="s">
        <v>7</v>
      </c>
      <c r="C125" s="15"/>
      <c r="D125" s="129"/>
    </row>
    <row r="126" spans="1:4" ht="24">
      <c r="A126" s="16">
        <v>6.1</v>
      </c>
      <c r="B126" s="5" t="s">
        <v>19</v>
      </c>
      <c r="C126" s="6" t="s">
        <v>4</v>
      </c>
      <c r="D126" s="131">
        <v>265</v>
      </c>
    </row>
    <row r="127" spans="1:4" ht="12">
      <c r="A127" s="71"/>
      <c r="B127" s="12"/>
      <c r="C127" s="12"/>
      <c r="D127" s="133"/>
    </row>
    <row r="128" spans="1:4" ht="12">
      <c r="A128" s="7">
        <v>7</v>
      </c>
      <c r="B128" s="36" t="s">
        <v>8</v>
      </c>
      <c r="C128" s="15"/>
      <c r="D128" s="129"/>
    </row>
    <row r="129" spans="1:4" ht="12">
      <c r="A129" s="17">
        <v>7.1</v>
      </c>
      <c r="B129" s="72" t="s">
        <v>115</v>
      </c>
      <c r="C129" s="4" t="s">
        <v>4</v>
      </c>
      <c r="D129" s="134">
        <v>182</v>
      </c>
    </row>
    <row r="130" spans="1:4" ht="12">
      <c r="A130" s="17">
        <v>7.2</v>
      </c>
      <c r="B130" s="12" t="s">
        <v>116</v>
      </c>
      <c r="C130" s="14" t="s">
        <v>4</v>
      </c>
      <c r="D130" s="133">
        <v>182</v>
      </c>
    </row>
    <row r="131" spans="1:4" ht="12">
      <c r="A131" s="17">
        <v>7.3</v>
      </c>
      <c r="B131" s="12" t="s">
        <v>117</v>
      </c>
      <c r="C131" s="14" t="s">
        <v>4</v>
      </c>
      <c r="D131" s="133">
        <v>96</v>
      </c>
    </row>
    <row r="132" spans="1:4" ht="12">
      <c r="A132" s="17">
        <v>7.4</v>
      </c>
      <c r="B132" s="12" t="s">
        <v>118</v>
      </c>
      <c r="C132" s="14" t="s">
        <v>4</v>
      </c>
      <c r="D132" s="133">
        <v>82.5</v>
      </c>
    </row>
    <row r="133" spans="1:4" ht="12">
      <c r="A133" s="16"/>
      <c r="B133" s="5"/>
      <c r="C133" s="6"/>
      <c r="D133" s="131"/>
    </row>
    <row r="134" spans="1:4" ht="12">
      <c r="A134" s="16">
        <v>8</v>
      </c>
      <c r="B134" s="5" t="s">
        <v>119</v>
      </c>
      <c r="C134" s="6"/>
      <c r="D134" s="131"/>
    </row>
    <row r="135" spans="1:4" ht="24">
      <c r="A135" s="16">
        <v>8.1</v>
      </c>
      <c r="B135" s="73" t="s">
        <v>120</v>
      </c>
      <c r="C135" s="74" t="s">
        <v>121</v>
      </c>
      <c r="D135" s="141">
        <v>1</v>
      </c>
    </row>
    <row r="136" spans="1:4" ht="12">
      <c r="A136" s="16">
        <v>8.2</v>
      </c>
      <c r="B136" s="75" t="s">
        <v>122</v>
      </c>
      <c r="C136" s="74" t="s">
        <v>121</v>
      </c>
      <c r="D136" s="141">
        <v>1</v>
      </c>
    </row>
    <row r="137" spans="1:4" ht="12">
      <c r="A137" s="16">
        <v>8.3</v>
      </c>
      <c r="B137" s="73" t="s">
        <v>123</v>
      </c>
      <c r="C137" s="74" t="s">
        <v>121</v>
      </c>
      <c r="D137" s="141">
        <v>1</v>
      </c>
    </row>
    <row r="138" spans="1:4" ht="12">
      <c r="A138" s="16">
        <v>8.4</v>
      </c>
      <c r="B138" s="73" t="s">
        <v>124</v>
      </c>
      <c r="C138" s="74" t="s">
        <v>125</v>
      </c>
      <c r="D138" s="141">
        <v>36</v>
      </c>
    </row>
    <row r="139" spans="1:4" ht="12">
      <c r="A139" s="7">
        <v>8.5</v>
      </c>
      <c r="B139" s="73" t="s">
        <v>126</v>
      </c>
      <c r="C139" s="74" t="s">
        <v>121</v>
      </c>
      <c r="D139" s="141">
        <v>2</v>
      </c>
    </row>
    <row r="140" spans="1:4" ht="12">
      <c r="A140" s="7">
        <v>8.6</v>
      </c>
      <c r="B140" s="73" t="s">
        <v>127</v>
      </c>
      <c r="C140" s="74" t="s">
        <v>125</v>
      </c>
      <c r="D140" s="141">
        <v>28</v>
      </c>
    </row>
    <row r="141" spans="1:4" ht="12">
      <c r="A141" s="7">
        <v>8.7</v>
      </c>
      <c r="B141" s="75" t="s">
        <v>128</v>
      </c>
      <c r="C141" s="74" t="s">
        <v>121</v>
      </c>
      <c r="D141" s="142">
        <v>9</v>
      </c>
    </row>
    <row r="142" spans="1:4" ht="12">
      <c r="A142" s="7">
        <v>8.8</v>
      </c>
      <c r="B142" s="76" t="s">
        <v>129</v>
      </c>
      <c r="C142" s="77" t="s">
        <v>125</v>
      </c>
      <c r="D142" s="142">
        <v>12</v>
      </c>
    </row>
    <row r="143" spans="1:4" ht="36">
      <c r="A143" s="78">
        <v>8.9</v>
      </c>
      <c r="B143" s="79" t="s">
        <v>130</v>
      </c>
      <c r="C143" s="74" t="s">
        <v>121</v>
      </c>
      <c r="D143" s="143">
        <v>1</v>
      </c>
    </row>
    <row r="144" spans="1:4" ht="12">
      <c r="A144" s="7"/>
      <c r="B144" s="20"/>
      <c r="C144" s="10"/>
      <c r="D144" s="130"/>
    </row>
    <row r="145" spans="1:4" ht="12">
      <c r="A145" s="7">
        <v>9</v>
      </c>
      <c r="B145" s="19" t="s">
        <v>42</v>
      </c>
      <c r="C145" s="10"/>
      <c r="D145" s="130"/>
    </row>
    <row r="146" spans="1:4" ht="24">
      <c r="A146" s="7">
        <v>9.1</v>
      </c>
      <c r="B146" s="19" t="s">
        <v>43</v>
      </c>
      <c r="C146" s="10" t="s">
        <v>4</v>
      </c>
      <c r="D146" s="130">
        <v>16.5</v>
      </c>
    </row>
    <row r="147" spans="1:4" ht="12">
      <c r="A147" s="7"/>
      <c r="B147" s="20"/>
      <c r="C147" s="10"/>
      <c r="D147" s="130"/>
    </row>
    <row r="148" spans="1:4" ht="12">
      <c r="A148" s="7">
        <v>10</v>
      </c>
      <c r="B148" s="20" t="s">
        <v>21</v>
      </c>
      <c r="C148" s="10"/>
      <c r="D148" s="130"/>
    </row>
    <row r="149" spans="1:4" ht="12">
      <c r="A149" s="7">
        <v>10.1</v>
      </c>
      <c r="B149" s="20" t="s">
        <v>131</v>
      </c>
      <c r="C149" s="10" t="s">
        <v>4</v>
      </c>
      <c r="D149" s="130">
        <v>18.6</v>
      </c>
    </row>
    <row r="150" spans="1:4" ht="24">
      <c r="A150" s="7">
        <v>10.2</v>
      </c>
      <c r="B150" s="20" t="s">
        <v>132</v>
      </c>
      <c r="C150" s="10" t="s">
        <v>4</v>
      </c>
      <c r="D150" s="130">
        <v>4.8</v>
      </c>
    </row>
    <row r="151" spans="1:4" ht="24">
      <c r="A151" s="7">
        <v>10.3</v>
      </c>
      <c r="B151" s="20" t="s">
        <v>133</v>
      </c>
      <c r="C151" s="10" t="s">
        <v>0</v>
      </c>
      <c r="D151" s="130">
        <v>6</v>
      </c>
    </row>
    <row r="152" spans="1:4" ht="36">
      <c r="A152" s="7">
        <v>10.4</v>
      </c>
      <c r="B152" s="80" t="s">
        <v>134</v>
      </c>
      <c r="C152" s="10" t="s">
        <v>4</v>
      </c>
      <c r="D152" s="130">
        <v>32.5</v>
      </c>
    </row>
    <row r="153" spans="1:4" ht="12">
      <c r="A153" s="81"/>
      <c r="B153" s="10"/>
      <c r="C153" s="10"/>
      <c r="D153" s="130"/>
    </row>
    <row r="154" spans="1:4" ht="12">
      <c r="A154" s="7">
        <v>11</v>
      </c>
      <c r="B154" s="8" t="s">
        <v>135</v>
      </c>
      <c r="C154" s="10"/>
      <c r="D154" s="130"/>
    </row>
    <row r="155" spans="1:4" ht="12">
      <c r="A155" s="7">
        <v>11.1</v>
      </c>
      <c r="B155" s="8" t="s">
        <v>136</v>
      </c>
      <c r="C155" s="10" t="s">
        <v>0</v>
      </c>
      <c r="D155" s="130">
        <v>1</v>
      </c>
    </row>
    <row r="156" spans="1:4" ht="12">
      <c r="A156" s="7">
        <v>11.2</v>
      </c>
      <c r="B156" s="8" t="s">
        <v>83</v>
      </c>
      <c r="C156" s="10" t="s">
        <v>0</v>
      </c>
      <c r="D156" s="130">
        <v>1</v>
      </c>
    </row>
    <row r="157" spans="1:4" ht="12">
      <c r="A157" s="7">
        <v>11.3</v>
      </c>
      <c r="B157" s="8" t="s">
        <v>137</v>
      </c>
      <c r="C157" s="10" t="s">
        <v>0</v>
      </c>
      <c r="D157" s="130">
        <v>8</v>
      </c>
    </row>
    <row r="158" spans="1:4" ht="12">
      <c r="A158" s="7">
        <v>11.4</v>
      </c>
      <c r="B158" s="8" t="s">
        <v>138</v>
      </c>
      <c r="C158" s="10" t="s">
        <v>0</v>
      </c>
      <c r="D158" s="130">
        <v>9</v>
      </c>
    </row>
    <row r="159" spans="1:4" ht="12">
      <c r="A159" s="7">
        <v>11.5</v>
      </c>
      <c r="B159" s="8" t="s">
        <v>139</v>
      </c>
      <c r="C159" s="10" t="s">
        <v>0</v>
      </c>
      <c r="D159" s="130">
        <v>12</v>
      </c>
    </row>
    <row r="160" spans="1:4" ht="12">
      <c r="A160" s="81"/>
      <c r="B160" s="10"/>
      <c r="C160" s="10"/>
      <c r="D160" s="130"/>
    </row>
    <row r="161" spans="1:4" ht="12">
      <c r="A161" s="7">
        <v>12</v>
      </c>
      <c r="B161" s="82" t="s">
        <v>20</v>
      </c>
      <c r="C161" s="10"/>
      <c r="D161" s="130"/>
    </row>
    <row r="162" spans="1:4" ht="12">
      <c r="A162" s="7">
        <v>12.1</v>
      </c>
      <c r="B162" s="82" t="s">
        <v>140</v>
      </c>
      <c r="C162" s="10" t="s">
        <v>5</v>
      </c>
      <c r="D162" s="130">
        <v>26</v>
      </c>
    </row>
    <row r="163" spans="1:4" ht="12">
      <c r="A163" s="7">
        <v>12.2</v>
      </c>
      <c r="B163" s="144" t="s">
        <v>141</v>
      </c>
      <c r="C163" s="10" t="s">
        <v>0</v>
      </c>
      <c r="D163" s="130">
        <v>4</v>
      </c>
    </row>
    <row r="164" spans="1:4" ht="12">
      <c r="A164" s="7">
        <v>12.3</v>
      </c>
      <c r="B164" s="75" t="s">
        <v>142</v>
      </c>
      <c r="C164" s="74" t="s">
        <v>4</v>
      </c>
      <c r="D164" s="145">
        <v>18.6</v>
      </c>
    </row>
    <row r="165" spans="1:4" ht="12">
      <c r="A165" s="7"/>
      <c r="B165" s="10"/>
      <c r="C165" s="10"/>
      <c r="D165" s="130"/>
    </row>
    <row r="166" spans="1:4" ht="12">
      <c r="A166" s="7">
        <v>13</v>
      </c>
      <c r="B166" s="8" t="s">
        <v>143</v>
      </c>
      <c r="C166" s="10"/>
      <c r="D166" s="130"/>
    </row>
    <row r="167" spans="1:4" ht="12">
      <c r="A167" s="7">
        <v>13.1</v>
      </c>
      <c r="B167" s="82" t="s">
        <v>144</v>
      </c>
      <c r="C167" s="83" t="s">
        <v>4</v>
      </c>
      <c r="D167" s="130">
        <v>116.5</v>
      </c>
    </row>
    <row r="168" spans="1:4" ht="12">
      <c r="A168" s="81"/>
      <c r="B168" s="10"/>
      <c r="C168" s="10"/>
      <c r="D168" s="130"/>
    </row>
    <row r="169" spans="1:4" ht="12">
      <c r="A169" s="7">
        <v>14</v>
      </c>
      <c r="B169" s="19" t="s">
        <v>22</v>
      </c>
      <c r="C169" s="10"/>
      <c r="D169" s="130"/>
    </row>
    <row r="170" spans="1:4" ht="12">
      <c r="A170" s="21">
        <v>14.1</v>
      </c>
      <c r="B170" s="22" t="s">
        <v>23</v>
      </c>
      <c r="C170" s="23" t="s">
        <v>4</v>
      </c>
      <c r="D170" s="130">
        <v>286</v>
      </c>
    </row>
    <row r="171" spans="1:4" ht="12">
      <c r="A171" s="84">
        <v>14.2</v>
      </c>
      <c r="B171" s="22" t="s">
        <v>24</v>
      </c>
      <c r="C171" s="23" t="s">
        <v>4</v>
      </c>
      <c r="D171" s="130">
        <v>286</v>
      </c>
    </row>
    <row r="172" spans="1:4" ht="12">
      <c r="A172" s="84">
        <v>14.3</v>
      </c>
      <c r="B172" s="75" t="s">
        <v>145</v>
      </c>
      <c r="C172" s="74" t="s">
        <v>1</v>
      </c>
      <c r="D172" s="145">
        <v>105</v>
      </c>
    </row>
    <row r="173" spans="1:4" ht="12">
      <c r="A173" s="21">
        <v>14.4</v>
      </c>
      <c r="B173" s="22" t="s">
        <v>146</v>
      </c>
      <c r="C173" s="23" t="s">
        <v>4</v>
      </c>
      <c r="D173" s="130">
        <v>29</v>
      </c>
    </row>
    <row r="174" spans="1:4" ht="12">
      <c r="A174" s="21"/>
      <c r="B174" s="18"/>
      <c r="C174" s="24"/>
      <c r="D174" s="146"/>
    </row>
    <row r="175" spans="1:4" ht="12">
      <c r="A175" s="21">
        <v>15</v>
      </c>
      <c r="B175" s="18" t="s">
        <v>39</v>
      </c>
      <c r="C175" s="24"/>
      <c r="D175" s="146"/>
    </row>
    <row r="176" spans="1:4" ht="12">
      <c r="A176" s="21">
        <v>15.1</v>
      </c>
      <c r="B176" s="18" t="s">
        <v>40</v>
      </c>
      <c r="C176" s="24" t="s">
        <v>4</v>
      </c>
      <c r="D176" s="131">
        <v>184</v>
      </c>
    </row>
    <row r="177" spans="1:4" ht="12">
      <c r="A177" s="85"/>
      <c r="B177" s="82"/>
      <c r="C177" s="83"/>
      <c r="D177" s="147"/>
    </row>
    <row r="178" spans="1:4" ht="12">
      <c r="A178" s="7">
        <v>16</v>
      </c>
      <c r="B178" s="36" t="s">
        <v>147</v>
      </c>
      <c r="C178" s="86"/>
      <c r="D178" s="134"/>
    </row>
    <row r="179" spans="1:4" ht="12">
      <c r="A179" s="17">
        <v>16.1</v>
      </c>
      <c r="B179" s="87" t="s">
        <v>148</v>
      </c>
      <c r="C179" s="86" t="s">
        <v>4</v>
      </c>
      <c r="D179" s="134">
        <v>189</v>
      </c>
    </row>
    <row r="180" spans="1:4" ht="12">
      <c r="A180" s="48"/>
      <c r="B180" s="25"/>
      <c r="C180" s="24"/>
      <c r="D180" s="138"/>
    </row>
    <row r="181" spans="1:4" ht="12">
      <c r="A181" s="119"/>
      <c r="B181" s="120"/>
      <c r="C181" s="24"/>
      <c r="D181" s="138"/>
    </row>
    <row r="182" spans="1:4" ht="12">
      <c r="A182" s="61" t="s">
        <v>166</v>
      </c>
      <c r="B182" s="88" t="s">
        <v>214</v>
      </c>
      <c r="C182" s="89"/>
      <c r="D182" s="128"/>
    </row>
    <row r="183" spans="1:4" ht="12">
      <c r="A183" s="48"/>
      <c r="B183" s="25"/>
      <c r="C183" s="24"/>
      <c r="D183" s="138"/>
    </row>
    <row r="184" spans="1:4" ht="12">
      <c r="A184" s="105">
        <v>1</v>
      </c>
      <c r="B184" s="64" t="s">
        <v>16</v>
      </c>
      <c r="C184" s="64"/>
      <c r="D184" s="139"/>
    </row>
    <row r="185" spans="1:4" ht="24">
      <c r="A185" s="3">
        <v>1.2</v>
      </c>
      <c r="B185" s="5" t="s">
        <v>171</v>
      </c>
      <c r="C185" s="4" t="s">
        <v>4</v>
      </c>
      <c r="D185" s="134">
        <v>112.5</v>
      </c>
    </row>
    <row r="186" spans="1:4" ht="24">
      <c r="A186" s="3">
        <v>1.3</v>
      </c>
      <c r="B186" s="5" t="s">
        <v>172</v>
      </c>
      <c r="C186" s="4" t="s">
        <v>3</v>
      </c>
      <c r="D186" s="134">
        <v>1.6</v>
      </c>
    </row>
    <row r="187" spans="1:4" ht="12">
      <c r="A187" s="3">
        <v>1.4</v>
      </c>
      <c r="B187" s="72" t="s">
        <v>173</v>
      </c>
      <c r="C187" s="4" t="s">
        <v>4</v>
      </c>
      <c r="D187" s="134">
        <v>106.8</v>
      </c>
    </row>
    <row r="188" spans="1:4" ht="12">
      <c r="A188" s="3">
        <f>A187+0.1</f>
        <v>1.5</v>
      </c>
      <c r="B188" s="5" t="s">
        <v>174</v>
      </c>
      <c r="C188" s="6" t="s">
        <v>0</v>
      </c>
      <c r="D188" s="131">
        <v>2</v>
      </c>
    </row>
    <row r="189" spans="1:4" ht="24">
      <c r="A189" s="3">
        <v>1.6</v>
      </c>
      <c r="B189" s="5" t="s">
        <v>175</v>
      </c>
      <c r="C189" s="6" t="s">
        <v>4</v>
      </c>
      <c r="D189" s="131">
        <v>49.5</v>
      </c>
    </row>
    <row r="190" spans="1:4" ht="12">
      <c r="A190" s="3">
        <v>1.7</v>
      </c>
      <c r="B190" s="5" t="s">
        <v>176</v>
      </c>
      <c r="C190" s="6" t="s">
        <v>0</v>
      </c>
      <c r="D190" s="131">
        <v>2</v>
      </c>
    </row>
    <row r="191" spans="1:4" ht="12">
      <c r="A191" s="3">
        <v>1.8</v>
      </c>
      <c r="B191" s="5" t="s">
        <v>177</v>
      </c>
      <c r="C191" s="6" t="s">
        <v>178</v>
      </c>
      <c r="D191" s="131">
        <v>1</v>
      </c>
    </row>
    <row r="192" spans="1:4" ht="12">
      <c r="A192" s="71"/>
      <c r="B192" s="12"/>
      <c r="C192" s="12"/>
      <c r="D192" s="133"/>
    </row>
    <row r="193" spans="1:4" ht="12">
      <c r="A193" s="106">
        <v>2</v>
      </c>
      <c r="B193" s="30" t="s">
        <v>2</v>
      </c>
      <c r="C193" s="12"/>
      <c r="D193" s="133"/>
    </row>
    <row r="194" spans="1:4" ht="24">
      <c r="A194" s="11">
        <v>2.1</v>
      </c>
      <c r="B194" s="13" t="s">
        <v>18</v>
      </c>
      <c r="C194" s="14" t="s">
        <v>4</v>
      </c>
      <c r="D194" s="133">
        <v>8.5</v>
      </c>
    </row>
    <row r="195" spans="1:4" ht="24">
      <c r="A195" s="11">
        <v>2.2</v>
      </c>
      <c r="B195" s="13" t="s">
        <v>179</v>
      </c>
      <c r="C195" s="14" t="s">
        <v>5</v>
      </c>
      <c r="D195" s="133">
        <v>16</v>
      </c>
    </row>
    <row r="196" spans="1:4" ht="12">
      <c r="A196" s="71"/>
      <c r="B196" s="12"/>
      <c r="C196" s="12"/>
      <c r="D196" s="133"/>
    </row>
    <row r="197" spans="1:4" ht="12">
      <c r="A197" s="51">
        <v>3</v>
      </c>
      <c r="B197" s="15" t="s">
        <v>7</v>
      </c>
      <c r="C197" s="15"/>
      <c r="D197" s="129"/>
    </row>
    <row r="198" spans="1:4" ht="24">
      <c r="A198" s="16">
        <v>3.1</v>
      </c>
      <c r="B198" s="5" t="s">
        <v>19</v>
      </c>
      <c r="C198" s="6" t="s">
        <v>4</v>
      </c>
      <c r="D198" s="131">
        <v>196.5</v>
      </c>
    </row>
    <row r="199" spans="1:4" ht="12">
      <c r="A199" s="71"/>
      <c r="B199" s="12"/>
      <c r="C199" s="12"/>
      <c r="D199" s="133"/>
    </row>
    <row r="200" spans="1:4" ht="12">
      <c r="A200" s="51">
        <v>4</v>
      </c>
      <c r="B200" s="15" t="s">
        <v>8</v>
      </c>
      <c r="C200" s="15"/>
      <c r="D200" s="129"/>
    </row>
    <row r="201" spans="1:4" ht="12">
      <c r="A201" s="17">
        <v>4.1</v>
      </c>
      <c r="B201" s="72" t="s">
        <v>180</v>
      </c>
      <c r="C201" s="4" t="s">
        <v>4</v>
      </c>
      <c r="D201" s="134">
        <v>132.5</v>
      </c>
    </row>
    <row r="202" spans="1:4" ht="24">
      <c r="A202" s="17">
        <v>4.2</v>
      </c>
      <c r="B202" s="98" t="s">
        <v>157</v>
      </c>
      <c r="C202" s="86" t="s">
        <v>4</v>
      </c>
      <c r="D202" s="134">
        <v>62.5</v>
      </c>
    </row>
    <row r="203" spans="1:4" ht="12">
      <c r="A203" s="17">
        <v>4.3</v>
      </c>
      <c r="B203" s="98" t="s">
        <v>181</v>
      </c>
      <c r="C203" s="86" t="s">
        <v>4</v>
      </c>
      <c r="D203" s="134">
        <v>132.5</v>
      </c>
    </row>
    <row r="204" spans="1:4" ht="24">
      <c r="A204" s="17">
        <v>4.4</v>
      </c>
      <c r="B204" s="98" t="s">
        <v>182</v>
      </c>
      <c r="C204" s="86" t="s">
        <v>4</v>
      </c>
      <c r="D204" s="134">
        <v>132.5</v>
      </c>
    </row>
    <row r="205" spans="1:4" ht="24">
      <c r="A205" s="17">
        <v>4.5</v>
      </c>
      <c r="B205" s="98" t="s">
        <v>183</v>
      </c>
      <c r="C205" s="86" t="s">
        <v>4</v>
      </c>
      <c r="D205" s="134">
        <v>11</v>
      </c>
    </row>
    <row r="206" spans="1:4" ht="12">
      <c r="A206" s="17">
        <v>4.6</v>
      </c>
      <c r="B206" s="98" t="s">
        <v>184</v>
      </c>
      <c r="C206" s="86" t="s">
        <v>4</v>
      </c>
      <c r="D206" s="134">
        <v>62.5</v>
      </c>
    </row>
    <row r="207" spans="1:4" ht="12">
      <c r="A207" s="107"/>
      <c r="B207" s="98"/>
      <c r="C207" s="98"/>
      <c r="D207" s="134"/>
    </row>
    <row r="208" spans="1:4" ht="12">
      <c r="A208" s="51">
        <v>5</v>
      </c>
      <c r="B208" s="15" t="s">
        <v>185</v>
      </c>
      <c r="C208" s="14"/>
      <c r="D208" s="133"/>
    </row>
    <row r="209" spans="1:4" ht="24">
      <c r="A209" s="17">
        <v>5.1</v>
      </c>
      <c r="B209" s="79" t="s">
        <v>186</v>
      </c>
      <c r="C209" s="86" t="s">
        <v>4</v>
      </c>
      <c r="D209" s="134">
        <v>118.5</v>
      </c>
    </row>
    <row r="210" spans="1:4" ht="12">
      <c r="A210" s="16"/>
      <c r="B210" s="5"/>
      <c r="C210" s="6"/>
      <c r="D210" s="131"/>
    </row>
    <row r="211" spans="1:4" ht="12">
      <c r="A211" s="52">
        <v>6</v>
      </c>
      <c r="B211" s="34" t="s">
        <v>187</v>
      </c>
      <c r="C211" s="6"/>
      <c r="D211" s="131"/>
    </row>
    <row r="212" spans="1:4" ht="24">
      <c r="A212" s="16">
        <v>6.1</v>
      </c>
      <c r="B212" s="5" t="s">
        <v>188</v>
      </c>
      <c r="C212" s="6" t="s">
        <v>5</v>
      </c>
      <c r="D212" s="131">
        <v>62</v>
      </c>
    </row>
    <row r="213" spans="1:4" ht="12">
      <c r="A213" s="16">
        <v>6.2</v>
      </c>
      <c r="B213" s="5" t="s">
        <v>124</v>
      </c>
      <c r="C213" s="6" t="s">
        <v>5</v>
      </c>
      <c r="D213" s="131">
        <v>49.5</v>
      </c>
    </row>
    <row r="214" spans="1:4" ht="12">
      <c r="A214" s="16">
        <v>6.3</v>
      </c>
      <c r="B214" s="75" t="s">
        <v>122</v>
      </c>
      <c r="C214" s="6"/>
      <c r="D214" s="131">
        <v>1</v>
      </c>
    </row>
    <row r="215" spans="1:4" ht="24">
      <c r="A215" s="16">
        <v>6.4</v>
      </c>
      <c r="B215" s="73" t="s">
        <v>120</v>
      </c>
      <c r="C215" s="6"/>
      <c r="D215" s="131">
        <v>1</v>
      </c>
    </row>
    <row r="216" spans="1:4" ht="12">
      <c r="A216" s="16">
        <v>6.5</v>
      </c>
      <c r="B216" s="18" t="s">
        <v>189</v>
      </c>
      <c r="C216" s="6" t="s">
        <v>0</v>
      </c>
      <c r="D216" s="131">
        <v>1</v>
      </c>
    </row>
    <row r="217" spans="1:4" ht="12">
      <c r="A217" s="16">
        <v>6.6</v>
      </c>
      <c r="B217" s="18" t="s">
        <v>190</v>
      </c>
      <c r="C217" s="6" t="s">
        <v>0</v>
      </c>
      <c r="D217" s="131">
        <v>2</v>
      </c>
    </row>
    <row r="218" spans="1:4" ht="12">
      <c r="A218" s="16">
        <v>6.7</v>
      </c>
      <c r="B218" s="18" t="s">
        <v>191</v>
      </c>
      <c r="C218" s="6" t="s">
        <v>192</v>
      </c>
      <c r="D218" s="131">
        <v>1</v>
      </c>
    </row>
    <row r="219" spans="1:4" ht="24">
      <c r="A219" s="16">
        <v>6.8</v>
      </c>
      <c r="B219" s="18" t="s">
        <v>193</v>
      </c>
      <c r="C219" s="6" t="s">
        <v>0</v>
      </c>
      <c r="D219" s="131">
        <v>1</v>
      </c>
    </row>
    <row r="220" spans="1:4" ht="12">
      <c r="A220" s="16"/>
      <c r="B220" s="18"/>
      <c r="C220" s="6"/>
      <c r="D220" s="131"/>
    </row>
    <row r="221" spans="1:4" ht="12">
      <c r="A221" s="52">
        <v>7</v>
      </c>
      <c r="B221" s="33" t="s">
        <v>194</v>
      </c>
      <c r="C221" s="6"/>
      <c r="D221" s="131"/>
    </row>
    <row r="222" spans="1:4" ht="24">
      <c r="A222" s="16">
        <v>7.1</v>
      </c>
      <c r="B222" s="18" t="s">
        <v>195</v>
      </c>
      <c r="C222" s="6" t="s">
        <v>4</v>
      </c>
      <c r="D222" s="131">
        <v>52.8</v>
      </c>
    </row>
    <row r="223" spans="1:4" ht="12">
      <c r="A223" s="16"/>
      <c r="B223" s="5"/>
      <c r="C223" s="6"/>
      <c r="D223" s="131"/>
    </row>
    <row r="224" spans="1:4" ht="12">
      <c r="A224" s="51">
        <v>8</v>
      </c>
      <c r="B224" s="15" t="s">
        <v>135</v>
      </c>
      <c r="C224" s="15"/>
      <c r="D224" s="129"/>
    </row>
    <row r="225" spans="1:4" ht="12">
      <c r="A225" s="7">
        <v>8.1</v>
      </c>
      <c r="B225" s="36" t="s">
        <v>196</v>
      </c>
      <c r="C225" s="6" t="s">
        <v>0</v>
      </c>
      <c r="D225" s="130">
        <v>1</v>
      </c>
    </row>
    <row r="226" spans="1:4" ht="24">
      <c r="A226" s="108">
        <v>8.2</v>
      </c>
      <c r="B226" s="79" t="s">
        <v>197</v>
      </c>
      <c r="C226" s="109" t="s">
        <v>0</v>
      </c>
      <c r="D226" s="130">
        <v>2</v>
      </c>
    </row>
    <row r="227" spans="1:4" ht="12">
      <c r="A227" s="108">
        <v>8.3</v>
      </c>
      <c r="B227" s="110" t="s">
        <v>198</v>
      </c>
      <c r="C227" s="109" t="s">
        <v>0</v>
      </c>
      <c r="D227" s="130">
        <v>1</v>
      </c>
    </row>
    <row r="228" spans="1:4" ht="12">
      <c r="A228" s="7">
        <v>8.4</v>
      </c>
      <c r="B228" s="110" t="s">
        <v>199</v>
      </c>
      <c r="C228" s="6" t="s">
        <v>0</v>
      </c>
      <c r="D228" s="130">
        <v>2</v>
      </c>
    </row>
    <row r="229" spans="1:4" ht="12">
      <c r="A229" s="78">
        <v>8.5</v>
      </c>
      <c r="B229" s="111" t="s">
        <v>200</v>
      </c>
      <c r="C229" s="6" t="s">
        <v>0</v>
      </c>
      <c r="D229" s="131">
        <v>14</v>
      </c>
    </row>
    <row r="230" spans="1:4" ht="12">
      <c r="A230" s="78">
        <v>8.6</v>
      </c>
      <c r="B230" s="75" t="s">
        <v>201</v>
      </c>
      <c r="C230" s="6" t="s">
        <v>0</v>
      </c>
      <c r="D230" s="131">
        <v>28</v>
      </c>
    </row>
    <row r="231" spans="1:4" ht="12">
      <c r="A231" s="112"/>
      <c r="B231" s="15"/>
      <c r="C231" s="36"/>
      <c r="D231" s="130"/>
    </row>
    <row r="232" spans="1:4" ht="12">
      <c r="A232" s="51">
        <v>9</v>
      </c>
      <c r="B232" s="15" t="s">
        <v>20</v>
      </c>
      <c r="C232" s="15"/>
      <c r="D232" s="129"/>
    </row>
    <row r="233" spans="1:4" ht="24">
      <c r="A233" s="11">
        <v>9.1</v>
      </c>
      <c r="B233" s="113" t="s">
        <v>202</v>
      </c>
      <c r="C233" s="14" t="s">
        <v>0</v>
      </c>
      <c r="D233" s="133">
        <v>4</v>
      </c>
    </row>
    <row r="234" spans="1:4" ht="12">
      <c r="A234" s="11">
        <v>9.2</v>
      </c>
      <c r="B234" s="113" t="s">
        <v>203</v>
      </c>
      <c r="C234" s="14" t="s">
        <v>0</v>
      </c>
      <c r="D234" s="133">
        <v>1</v>
      </c>
    </row>
    <row r="235" spans="1:4" ht="24">
      <c r="A235" s="11">
        <v>9.3</v>
      </c>
      <c r="B235" s="20" t="s">
        <v>204</v>
      </c>
      <c r="C235" s="14" t="s">
        <v>0</v>
      </c>
      <c r="D235" s="133">
        <v>5</v>
      </c>
    </row>
    <row r="236" spans="1:4" ht="12">
      <c r="A236" s="11">
        <v>9.4</v>
      </c>
      <c r="B236" s="20" t="s">
        <v>131</v>
      </c>
      <c r="C236" s="14" t="s">
        <v>4</v>
      </c>
      <c r="D236" s="133">
        <v>28.6</v>
      </c>
    </row>
    <row r="237" spans="1:4" ht="12">
      <c r="A237" s="114"/>
      <c r="B237" s="82"/>
      <c r="C237" s="15"/>
      <c r="D237" s="129"/>
    </row>
    <row r="238" spans="1:4" ht="12">
      <c r="A238" s="51">
        <v>10</v>
      </c>
      <c r="B238" s="15" t="s">
        <v>205</v>
      </c>
      <c r="C238" s="15"/>
      <c r="D238" s="129"/>
    </row>
    <row r="239" spans="1:4" ht="24">
      <c r="A239" s="11">
        <v>10.1</v>
      </c>
      <c r="B239" s="115" t="s">
        <v>206</v>
      </c>
      <c r="C239" s="14" t="s">
        <v>0</v>
      </c>
      <c r="D239" s="133">
        <v>4</v>
      </c>
    </row>
    <row r="240" spans="1:4" ht="24">
      <c r="A240" s="11">
        <v>10.2</v>
      </c>
      <c r="B240" s="115" t="s">
        <v>207</v>
      </c>
      <c r="C240" s="14" t="s">
        <v>178</v>
      </c>
      <c r="D240" s="133">
        <v>1</v>
      </c>
    </row>
    <row r="241" spans="1:4" ht="12">
      <c r="A241" s="116"/>
      <c r="B241" s="14"/>
      <c r="C241" s="14"/>
      <c r="D241" s="133"/>
    </row>
    <row r="242" spans="1:4" ht="12">
      <c r="A242" s="52">
        <v>11</v>
      </c>
      <c r="B242" s="34" t="s">
        <v>22</v>
      </c>
      <c r="C242" s="6"/>
      <c r="D242" s="131"/>
    </row>
    <row r="243" spans="1:4" ht="12">
      <c r="A243" s="48">
        <v>11.1</v>
      </c>
      <c r="B243" s="18" t="s">
        <v>23</v>
      </c>
      <c r="C243" s="24" t="s">
        <v>4</v>
      </c>
      <c r="D243" s="131">
        <v>218.6</v>
      </c>
    </row>
    <row r="244" spans="1:4" ht="12">
      <c r="A244" s="48">
        <v>11.2</v>
      </c>
      <c r="B244" s="18" t="s">
        <v>208</v>
      </c>
      <c r="C244" s="24" t="s">
        <v>4</v>
      </c>
      <c r="D244" s="131">
        <v>164.5</v>
      </c>
    </row>
    <row r="245" spans="1:4" ht="12">
      <c r="A245" s="117">
        <v>11.3</v>
      </c>
      <c r="B245" s="82" t="s">
        <v>209</v>
      </c>
      <c r="C245" s="83" t="s">
        <v>4</v>
      </c>
      <c r="D245" s="148">
        <v>164.5</v>
      </c>
    </row>
    <row r="246" spans="1:4" ht="12">
      <c r="A246" s="118">
        <v>11.4</v>
      </c>
      <c r="B246" s="18" t="s">
        <v>24</v>
      </c>
      <c r="C246" s="24" t="s">
        <v>4</v>
      </c>
      <c r="D246" s="131">
        <v>188.6</v>
      </c>
    </row>
    <row r="247" spans="1:4" ht="12">
      <c r="A247" s="48">
        <v>11.5</v>
      </c>
      <c r="B247" s="18" t="s">
        <v>146</v>
      </c>
      <c r="C247" s="24" t="s">
        <v>4</v>
      </c>
      <c r="D247" s="131">
        <v>47</v>
      </c>
    </row>
    <row r="248" spans="1:4" ht="12">
      <c r="A248" s="48">
        <v>11.6</v>
      </c>
      <c r="B248" s="75" t="s">
        <v>210</v>
      </c>
      <c r="C248" s="24" t="s">
        <v>4</v>
      </c>
      <c r="D248" s="131">
        <v>152</v>
      </c>
    </row>
    <row r="249" spans="1:4" ht="12">
      <c r="A249" s="85"/>
      <c r="B249" s="98"/>
      <c r="C249" s="86"/>
      <c r="D249" s="134"/>
    </row>
    <row r="250" spans="1:4" ht="12">
      <c r="A250" s="51">
        <v>12</v>
      </c>
      <c r="B250" s="15" t="s">
        <v>147</v>
      </c>
      <c r="C250" s="86"/>
      <c r="D250" s="134"/>
    </row>
    <row r="251" spans="1:4" ht="12">
      <c r="A251" s="17">
        <v>12.1</v>
      </c>
      <c r="B251" s="87" t="s">
        <v>211</v>
      </c>
      <c r="C251" s="86" t="s">
        <v>4</v>
      </c>
      <c r="D251" s="134">
        <v>238</v>
      </c>
    </row>
    <row r="252" spans="1:4" ht="12">
      <c r="A252" s="48"/>
      <c r="B252" s="25"/>
      <c r="C252" s="24"/>
      <c r="D252" s="138"/>
    </row>
    <row r="253" spans="1:4" ht="12">
      <c r="A253" s="48"/>
      <c r="B253" s="25"/>
      <c r="C253" s="24"/>
      <c r="D253" s="138"/>
    </row>
    <row r="254" spans="1:4" ht="12">
      <c r="A254" s="61" t="s">
        <v>168</v>
      </c>
      <c r="B254" s="88" t="s">
        <v>167</v>
      </c>
      <c r="C254" s="89"/>
      <c r="D254" s="128"/>
    </row>
    <row r="255" spans="1:4" ht="12">
      <c r="A255" s="48"/>
      <c r="B255" s="25"/>
      <c r="C255" s="24"/>
      <c r="D255" s="138"/>
    </row>
    <row r="256" spans="1:4" ht="12">
      <c r="A256" s="62">
        <v>1</v>
      </c>
      <c r="B256" s="63" t="s">
        <v>16</v>
      </c>
      <c r="C256" s="64"/>
      <c r="D256" s="139"/>
    </row>
    <row r="257" spans="1:4" ht="24">
      <c r="A257" s="3">
        <v>1.1</v>
      </c>
      <c r="B257" s="65" t="s">
        <v>103</v>
      </c>
      <c r="C257" s="4" t="s">
        <v>4</v>
      </c>
      <c r="D257" s="134">
        <v>180</v>
      </c>
    </row>
    <row r="258" spans="1:4" ht="12">
      <c r="A258" s="3">
        <v>1.2</v>
      </c>
      <c r="B258" s="63" t="s">
        <v>29</v>
      </c>
      <c r="C258" s="66" t="s">
        <v>4</v>
      </c>
      <c r="D258" s="140">
        <v>202</v>
      </c>
    </row>
    <row r="259" spans="1:4" ht="24">
      <c r="A259" s="3">
        <v>1.3</v>
      </c>
      <c r="B259" s="67" t="s">
        <v>106</v>
      </c>
      <c r="C259" s="68" t="s">
        <v>3</v>
      </c>
      <c r="D259" s="131">
        <v>1.2</v>
      </c>
    </row>
    <row r="260" spans="1:4" ht="24">
      <c r="A260" s="3">
        <v>1.4</v>
      </c>
      <c r="B260" s="5" t="s">
        <v>105</v>
      </c>
      <c r="C260" s="6" t="s">
        <v>3</v>
      </c>
      <c r="D260" s="131">
        <v>0.85</v>
      </c>
    </row>
    <row r="261" spans="1:4" ht="12">
      <c r="A261" s="3">
        <v>1.5</v>
      </c>
      <c r="B261" s="5" t="s">
        <v>151</v>
      </c>
      <c r="C261" s="6" t="s">
        <v>4</v>
      </c>
      <c r="D261" s="131">
        <v>12</v>
      </c>
    </row>
    <row r="262" spans="1:4" ht="12">
      <c r="A262" s="3">
        <v>1.6</v>
      </c>
      <c r="B262" s="5" t="s">
        <v>152</v>
      </c>
      <c r="C262" s="6" t="s">
        <v>12</v>
      </c>
      <c r="D262" s="131">
        <v>2</v>
      </c>
    </row>
    <row r="263" spans="1:4" ht="12">
      <c r="A263" s="3">
        <v>1.7</v>
      </c>
      <c r="B263" s="5" t="s">
        <v>153</v>
      </c>
      <c r="C263" s="6" t="s">
        <v>4</v>
      </c>
      <c r="D263" s="131">
        <v>22</v>
      </c>
    </row>
    <row r="264" spans="1:4" ht="12">
      <c r="A264" s="3"/>
      <c r="B264" s="5"/>
      <c r="C264" s="6"/>
      <c r="D264" s="131"/>
    </row>
    <row r="265" spans="1:4" ht="12">
      <c r="A265" s="11">
        <v>2</v>
      </c>
      <c r="B265" s="12" t="s">
        <v>2</v>
      </c>
      <c r="C265" s="12"/>
      <c r="D265" s="133"/>
    </row>
    <row r="266" spans="1:4" ht="24">
      <c r="A266" s="11">
        <v>2.1</v>
      </c>
      <c r="B266" s="13" t="s">
        <v>154</v>
      </c>
      <c r="C266" s="14" t="s">
        <v>4</v>
      </c>
      <c r="D266" s="133">
        <v>2.2</v>
      </c>
    </row>
    <row r="267" spans="1:4" ht="24">
      <c r="A267" s="11">
        <v>2.2</v>
      </c>
      <c r="B267" s="13" t="s">
        <v>155</v>
      </c>
      <c r="C267" s="14" t="s">
        <v>4</v>
      </c>
      <c r="D267" s="133">
        <v>8.5</v>
      </c>
    </row>
    <row r="268" spans="1:4" ht="12">
      <c r="A268" s="71"/>
      <c r="B268" s="12"/>
      <c r="C268" s="12"/>
      <c r="D268" s="133"/>
    </row>
    <row r="269" spans="1:4" ht="12">
      <c r="A269" s="7">
        <v>3</v>
      </c>
      <c r="B269" s="36" t="s">
        <v>7</v>
      </c>
      <c r="C269" s="15"/>
      <c r="D269" s="129"/>
    </row>
    <row r="270" spans="1:4" ht="24">
      <c r="A270" s="16">
        <v>3.1</v>
      </c>
      <c r="B270" s="5" t="s">
        <v>19</v>
      </c>
      <c r="C270" s="6" t="s">
        <v>4</v>
      </c>
      <c r="D270" s="131">
        <v>118</v>
      </c>
    </row>
    <row r="271" spans="1:4" ht="12">
      <c r="A271" s="71"/>
      <c r="B271" s="12"/>
      <c r="C271" s="12"/>
      <c r="D271" s="133"/>
    </row>
    <row r="272" spans="1:4" ht="12">
      <c r="A272" s="7">
        <v>4</v>
      </c>
      <c r="B272" s="36" t="s">
        <v>8</v>
      </c>
      <c r="C272" s="15"/>
      <c r="D272" s="129"/>
    </row>
    <row r="273" spans="1:4" ht="12">
      <c r="A273" s="17">
        <v>4.1</v>
      </c>
      <c r="B273" s="72" t="s">
        <v>115</v>
      </c>
      <c r="C273" s="4" t="s">
        <v>4</v>
      </c>
      <c r="D273" s="134">
        <v>180</v>
      </c>
    </row>
    <row r="274" spans="1:4" ht="12">
      <c r="A274" s="17">
        <v>4.2</v>
      </c>
      <c r="B274" s="12" t="s">
        <v>116</v>
      </c>
      <c r="C274" s="14" t="s">
        <v>4</v>
      </c>
      <c r="D274" s="133">
        <v>182</v>
      </c>
    </row>
    <row r="275" spans="1:4" ht="12">
      <c r="A275" s="17">
        <v>4.3</v>
      </c>
      <c r="B275" s="12" t="s">
        <v>117</v>
      </c>
      <c r="C275" s="14" t="s">
        <v>4</v>
      </c>
      <c r="D275" s="133">
        <v>88</v>
      </c>
    </row>
    <row r="276" spans="1:4" ht="24">
      <c r="A276" s="17">
        <v>4.4</v>
      </c>
      <c r="B276" s="13" t="s">
        <v>156</v>
      </c>
      <c r="C276" s="14" t="s">
        <v>4</v>
      </c>
      <c r="D276" s="133">
        <v>22</v>
      </c>
    </row>
    <row r="277" spans="1:4" ht="24">
      <c r="A277" s="17">
        <v>4.5</v>
      </c>
      <c r="B277" s="73" t="s">
        <v>157</v>
      </c>
      <c r="C277" s="74" t="s">
        <v>4</v>
      </c>
      <c r="D277" s="149">
        <v>6</v>
      </c>
    </row>
    <row r="278" spans="1:4" ht="24">
      <c r="A278" s="17">
        <v>4.6</v>
      </c>
      <c r="B278" s="98" t="s">
        <v>158</v>
      </c>
      <c r="C278" s="86" t="s">
        <v>4</v>
      </c>
      <c r="D278" s="134">
        <v>22</v>
      </c>
    </row>
    <row r="279" spans="1:4" ht="12">
      <c r="A279" s="16"/>
      <c r="B279" s="5"/>
      <c r="C279" s="6"/>
      <c r="D279" s="131"/>
    </row>
    <row r="280" spans="1:4" ht="12">
      <c r="A280" s="7">
        <v>5</v>
      </c>
      <c r="B280" s="8" t="s">
        <v>135</v>
      </c>
      <c r="C280" s="10"/>
      <c r="D280" s="130"/>
    </row>
    <row r="281" spans="1:4" ht="12">
      <c r="A281" s="7">
        <v>5.1</v>
      </c>
      <c r="B281" s="8" t="s">
        <v>136</v>
      </c>
      <c r="C281" s="10" t="s">
        <v>0</v>
      </c>
      <c r="D281" s="130">
        <v>1</v>
      </c>
    </row>
    <row r="282" spans="1:4" ht="12">
      <c r="A282" s="7">
        <v>5.2</v>
      </c>
      <c r="B282" s="8" t="s">
        <v>83</v>
      </c>
      <c r="C282" s="10" t="s">
        <v>0</v>
      </c>
      <c r="D282" s="130">
        <v>1</v>
      </c>
    </row>
    <row r="283" spans="1:4" ht="12">
      <c r="A283" s="7">
        <v>5.3</v>
      </c>
      <c r="B283" s="8" t="s">
        <v>137</v>
      </c>
      <c r="C283" s="10" t="s">
        <v>0</v>
      </c>
      <c r="D283" s="130">
        <v>6</v>
      </c>
    </row>
    <row r="284" spans="1:4" ht="12">
      <c r="A284" s="7">
        <v>5.4</v>
      </c>
      <c r="B284" s="8" t="s">
        <v>159</v>
      </c>
      <c r="C284" s="10" t="s">
        <v>85</v>
      </c>
      <c r="D284" s="130">
        <v>8</v>
      </c>
    </row>
    <row r="285" spans="1:4" ht="12">
      <c r="A285" s="16"/>
      <c r="B285" s="5"/>
      <c r="C285" s="6"/>
      <c r="D285" s="131"/>
    </row>
    <row r="286" spans="1:4" ht="12">
      <c r="A286" s="7">
        <v>6</v>
      </c>
      <c r="B286" s="20" t="s">
        <v>21</v>
      </c>
      <c r="C286" s="10"/>
      <c r="D286" s="130"/>
    </row>
    <row r="287" spans="1:4" ht="12">
      <c r="A287" s="7">
        <v>6.1</v>
      </c>
      <c r="B287" s="20" t="s">
        <v>160</v>
      </c>
      <c r="C287" s="10" t="s">
        <v>4</v>
      </c>
      <c r="D287" s="130">
        <v>4.8</v>
      </c>
    </row>
    <row r="288" spans="1:4" ht="24">
      <c r="A288" s="7">
        <v>6.2</v>
      </c>
      <c r="B288" s="20" t="s">
        <v>133</v>
      </c>
      <c r="C288" s="10" t="s">
        <v>0</v>
      </c>
      <c r="D288" s="130">
        <v>2</v>
      </c>
    </row>
    <row r="289" spans="1:4" ht="12">
      <c r="A289" s="81"/>
      <c r="B289" s="10"/>
      <c r="C289" s="10"/>
      <c r="D289" s="130"/>
    </row>
    <row r="290" spans="1:4" ht="12">
      <c r="A290" s="7">
        <v>7</v>
      </c>
      <c r="B290" s="82" t="s">
        <v>20</v>
      </c>
      <c r="C290" s="10"/>
      <c r="D290" s="130"/>
    </row>
    <row r="291" spans="1:4" ht="12">
      <c r="A291" s="7">
        <v>7.1</v>
      </c>
      <c r="B291" s="144" t="s">
        <v>141</v>
      </c>
      <c r="C291" s="10" t="s">
        <v>0</v>
      </c>
      <c r="D291" s="130">
        <v>2</v>
      </c>
    </row>
    <row r="292" spans="1:4" ht="12">
      <c r="A292" s="7">
        <v>7.2</v>
      </c>
      <c r="B292" s="82" t="s">
        <v>161</v>
      </c>
      <c r="C292" s="10" t="s">
        <v>4</v>
      </c>
      <c r="D292" s="130">
        <v>11</v>
      </c>
    </row>
    <row r="293" spans="1:4" ht="12">
      <c r="A293" s="7"/>
      <c r="B293" s="10"/>
      <c r="C293" s="10"/>
      <c r="D293" s="130"/>
    </row>
    <row r="294" spans="1:4" ht="12">
      <c r="A294" s="7">
        <v>8</v>
      </c>
      <c r="B294" s="19" t="s">
        <v>22</v>
      </c>
      <c r="C294" s="10"/>
      <c r="D294" s="130"/>
    </row>
    <row r="295" spans="1:4" ht="12">
      <c r="A295" s="21">
        <v>8.1</v>
      </c>
      <c r="B295" s="22" t="s">
        <v>23</v>
      </c>
      <c r="C295" s="23" t="s">
        <v>4</v>
      </c>
      <c r="D295" s="130">
        <v>118</v>
      </c>
    </row>
    <row r="296" spans="1:4" ht="12">
      <c r="A296" s="84">
        <v>8.2</v>
      </c>
      <c r="B296" s="22" t="s">
        <v>24</v>
      </c>
      <c r="C296" s="23" t="s">
        <v>4</v>
      </c>
      <c r="D296" s="130">
        <v>186</v>
      </c>
    </row>
    <row r="297" spans="1:4" ht="12">
      <c r="A297" s="84">
        <v>8.3</v>
      </c>
      <c r="B297" s="75" t="s">
        <v>145</v>
      </c>
      <c r="C297" s="74" t="s">
        <v>1</v>
      </c>
      <c r="D297" s="145">
        <v>82</v>
      </c>
    </row>
    <row r="298" spans="1:4" ht="12">
      <c r="A298" s="21">
        <v>8.4</v>
      </c>
      <c r="B298" s="22" t="s">
        <v>146</v>
      </c>
      <c r="C298" s="23" t="s">
        <v>4</v>
      </c>
      <c r="D298" s="130">
        <v>46</v>
      </c>
    </row>
    <row r="299" spans="1:4" ht="24">
      <c r="A299" s="21">
        <v>8.5</v>
      </c>
      <c r="B299" s="18" t="s">
        <v>162</v>
      </c>
      <c r="C299" s="24" t="s">
        <v>4</v>
      </c>
      <c r="D299" s="146">
        <v>41</v>
      </c>
    </row>
    <row r="300" spans="1:4" ht="12">
      <c r="A300" s="21"/>
      <c r="B300" s="18"/>
      <c r="C300" s="24"/>
      <c r="D300" s="146"/>
    </row>
    <row r="301" spans="1:4" ht="12">
      <c r="A301" s="21">
        <v>9</v>
      </c>
      <c r="B301" s="18" t="s">
        <v>39</v>
      </c>
      <c r="C301" s="24"/>
      <c r="D301" s="146"/>
    </row>
    <row r="302" spans="1:4" ht="12">
      <c r="A302" s="21">
        <v>9.1</v>
      </c>
      <c r="B302" s="18" t="s">
        <v>40</v>
      </c>
      <c r="C302" s="24" t="s">
        <v>4</v>
      </c>
      <c r="D302" s="131">
        <v>184</v>
      </c>
    </row>
    <row r="303" spans="1:4" ht="12">
      <c r="A303" s="85"/>
      <c r="B303" s="82"/>
      <c r="C303" s="83"/>
      <c r="D303" s="147"/>
    </row>
    <row r="304" spans="1:4" ht="12">
      <c r="A304" s="17">
        <v>10</v>
      </c>
      <c r="B304" s="82" t="s">
        <v>163</v>
      </c>
      <c r="C304" s="83"/>
      <c r="D304" s="147"/>
    </row>
    <row r="305" spans="1:4" ht="12">
      <c r="A305" s="17">
        <v>10.1</v>
      </c>
      <c r="B305" s="82" t="s">
        <v>164</v>
      </c>
      <c r="C305" s="83" t="s">
        <v>4</v>
      </c>
      <c r="D305" s="131">
        <v>18.5</v>
      </c>
    </row>
    <row r="306" spans="1:4" ht="12">
      <c r="A306" s="17">
        <v>10.2</v>
      </c>
      <c r="B306" s="82" t="s">
        <v>165</v>
      </c>
      <c r="C306" s="83" t="s">
        <v>4</v>
      </c>
      <c r="D306" s="131">
        <v>18.5</v>
      </c>
    </row>
    <row r="307" spans="1:4" ht="12">
      <c r="A307" s="85"/>
      <c r="B307" s="82"/>
      <c r="C307" s="83"/>
      <c r="D307" s="147"/>
    </row>
    <row r="308" spans="1:4" ht="12">
      <c r="A308" s="7">
        <v>11</v>
      </c>
      <c r="B308" s="36" t="s">
        <v>147</v>
      </c>
      <c r="C308" s="86"/>
      <c r="D308" s="134"/>
    </row>
    <row r="309" spans="1:4" ht="12">
      <c r="A309" s="17">
        <v>11.1</v>
      </c>
      <c r="B309" s="87" t="s">
        <v>148</v>
      </c>
      <c r="C309" s="86" t="s">
        <v>4</v>
      </c>
      <c r="D309" s="134">
        <v>184</v>
      </c>
    </row>
    <row r="310" spans="1:4" ht="12">
      <c r="A310" s="48"/>
      <c r="B310" s="25"/>
      <c r="C310" s="24"/>
      <c r="D310" s="138"/>
    </row>
    <row r="311" spans="1:4" ht="12">
      <c r="A311" s="48"/>
      <c r="B311" s="5" t="s">
        <v>48</v>
      </c>
      <c r="C311" s="26"/>
      <c r="D311" s="150"/>
    </row>
    <row r="312" spans="1:4" ht="12">
      <c r="A312" s="48"/>
      <c r="B312" s="5"/>
      <c r="C312" s="26"/>
      <c r="D312" s="150"/>
    </row>
    <row r="313" spans="1:4" ht="12">
      <c r="A313" s="48"/>
      <c r="B313" s="5" t="s">
        <v>216</v>
      </c>
      <c r="C313" s="6" t="s">
        <v>97</v>
      </c>
      <c r="D313" s="157" t="s">
        <v>221</v>
      </c>
    </row>
    <row r="314" spans="1:4" ht="12">
      <c r="A314" s="48"/>
      <c r="B314" s="5" t="s">
        <v>217</v>
      </c>
      <c r="C314" s="6" t="s">
        <v>98</v>
      </c>
      <c r="D314" s="157" t="s">
        <v>221</v>
      </c>
    </row>
    <row r="315" spans="1:4" ht="12">
      <c r="A315" s="48"/>
      <c r="B315" s="5" t="s">
        <v>218</v>
      </c>
      <c r="C315" s="6" t="s">
        <v>220</v>
      </c>
      <c r="D315" s="157" t="s">
        <v>221</v>
      </c>
    </row>
    <row r="316" spans="1:4" ht="12">
      <c r="A316" s="48"/>
      <c r="B316" s="25" t="s">
        <v>219</v>
      </c>
      <c r="C316" s="24"/>
      <c r="D316" s="138"/>
    </row>
    <row r="317" spans="1:4" ht="12.75" thickBot="1">
      <c r="A317" s="99"/>
      <c r="B317" s="100"/>
      <c r="C317" s="101"/>
      <c r="D317" s="151"/>
    </row>
    <row r="318" spans="1:4" ht="12.75" thickBot="1">
      <c r="A318" s="40"/>
      <c r="B318" s="96" t="s">
        <v>215</v>
      </c>
      <c r="C318" s="97"/>
      <c r="D318" s="152"/>
    </row>
    <row r="319" spans="1:4" ht="12">
      <c r="A319" s="41"/>
      <c r="B319" s="42"/>
      <c r="C319" s="43"/>
      <c r="D319" s="153"/>
    </row>
    <row r="320" spans="1:4" ht="12">
      <c r="A320" s="52" t="s">
        <v>100</v>
      </c>
      <c r="B320" s="26" t="s">
        <v>26</v>
      </c>
      <c r="C320" s="26"/>
      <c r="D320" s="150"/>
    </row>
    <row r="321" spans="1:4" ht="12">
      <c r="A321" s="58" t="s">
        <v>97</v>
      </c>
      <c r="B321" s="102" t="s">
        <v>96</v>
      </c>
      <c r="C321" s="103"/>
      <c r="D321" s="154"/>
    </row>
    <row r="322" spans="1:4" ht="48">
      <c r="A322" s="7">
        <v>1</v>
      </c>
      <c r="B322" s="22" t="s">
        <v>74</v>
      </c>
      <c r="C322" s="10" t="s">
        <v>0</v>
      </c>
      <c r="D322" s="130">
        <v>1</v>
      </c>
    </row>
    <row r="323" spans="1:4" ht="12">
      <c r="A323" s="51"/>
      <c r="B323" s="22"/>
      <c r="C323" s="10"/>
      <c r="D323" s="130"/>
    </row>
    <row r="324" spans="1:4" ht="12">
      <c r="A324" s="58" t="s">
        <v>101</v>
      </c>
      <c r="B324" s="102" t="s">
        <v>102</v>
      </c>
      <c r="C324" s="104"/>
      <c r="D324" s="155"/>
    </row>
    <row r="325" spans="1:4" ht="36">
      <c r="A325" s="16" t="s">
        <v>149</v>
      </c>
      <c r="B325" s="18" t="s">
        <v>169</v>
      </c>
      <c r="C325" s="6" t="s">
        <v>0</v>
      </c>
      <c r="D325" s="131">
        <v>2</v>
      </c>
    </row>
    <row r="326" spans="1:4" ht="36">
      <c r="A326" s="16" t="s">
        <v>150</v>
      </c>
      <c r="B326" s="18" t="s">
        <v>170</v>
      </c>
      <c r="C326" s="6" t="s">
        <v>0</v>
      </c>
      <c r="D326" s="131">
        <v>2</v>
      </c>
    </row>
    <row r="327" spans="1:4" ht="12">
      <c r="A327" s="51"/>
      <c r="B327" s="22"/>
      <c r="C327" s="10"/>
      <c r="D327" s="130"/>
    </row>
    <row r="328" spans="1:4" ht="12">
      <c r="A328" s="58" t="s">
        <v>166</v>
      </c>
      <c r="B328" s="102" t="s">
        <v>214</v>
      </c>
      <c r="C328" s="10"/>
      <c r="D328" s="130"/>
    </row>
    <row r="329" spans="1:4" ht="36">
      <c r="A329" s="16" t="s">
        <v>149</v>
      </c>
      <c r="B329" s="18" t="s">
        <v>212</v>
      </c>
      <c r="C329" s="6" t="s">
        <v>0</v>
      </c>
      <c r="D329" s="131">
        <v>5</v>
      </c>
    </row>
    <row r="330" spans="1:4" ht="36">
      <c r="A330" s="16" t="s">
        <v>150</v>
      </c>
      <c r="B330" s="22" t="s">
        <v>213</v>
      </c>
      <c r="C330" s="6" t="s">
        <v>0</v>
      </c>
      <c r="D330" s="131">
        <v>2</v>
      </c>
    </row>
    <row r="331" spans="1:4" ht="12">
      <c r="A331" s="51"/>
      <c r="B331" s="22"/>
      <c r="C331" s="10"/>
      <c r="D331" s="130"/>
    </row>
    <row r="332" spans="1:4" ht="12">
      <c r="A332" s="58" t="s">
        <v>168</v>
      </c>
      <c r="B332" s="102" t="s">
        <v>167</v>
      </c>
      <c r="C332" s="104"/>
      <c r="D332" s="155"/>
    </row>
    <row r="333" spans="1:4" ht="36">
      <c r="A333" s="16" t="s">
        <v>149</v>
      </c>
      <c r="B333" s="18" t="s">
        <v>169</v>
      </c>
      <c r="C333" s="6" t="s">
        <v>0</v>
      </c>
      <c r="D333" s="131">
        <v>4</v>
      </c>
    </row>
    <row r="334" spans="1:4" ht="12">
      <c r="A334" s="51"/>
      <c r="B334" s="22"/>
      <c r="C334" s="10"/>
      <c r="D334" s="130"/>
    </row>
    <row r="335" spans="1:4" ht="12">
      <c r="A335" s="16"/>
      <c r="B335" s="25" t="s">
        <v>27</v>
      </c>
      <c r="C335" s="26"/>
      <c r="D335" s="150"/>
    </row>
    <row r="336" spans="1:4" ht="12.75" thickBot="1">
      <c r="A336" s="35"/>
      <c r="B336" s="27" t="s">
        <v>28</v>
      </c>
      <c r="C336" s="28"/>
      <c r="D336" s="156"/>
    </row>
    <row r="337" spans="1:4" ht="12.75" thickBot="1">
      <c r="A337" s="40"/>
      <c r="B337" s="96" t="s">
        <v>62</v>
      </c>
      <c r="C337" s="97"/>
      <c r="D337" s="152"/>
    </row>
    <row r="338" spans="1:4" ht="7.5" customHeight="1" thickBot="1">
      <c r="A338" s="393"/>
      <c r="B338" s="394"/>
      <c r="C338" s="394"/>
      <c r="D338" s="395"/>
    </row>
    <row r="339" spans="1:4" ht="15" customHeight="1" thickBot="1">
      <c r="A339" s="40"/>
      <c r="B339" s="396" t="s">
        <v>63</v>
      </c>
      <c r="C339" s="396"/>
      <c r="D339" s="397"/>
    </row>
  </sheetData>
  <sheetProtection/>
  <mergeCells count="3">
    <mergeCell ref="A1:D1"/>
    <mergeCell ref="A338:D338"/>
    <mergeCell ref="B339:D339"/>
  </mergeCells>
  <printOptions horizontalCentered="1"/>
  <pageMargins left="0.31" right="0.31" top="0.9500000000000001" bottom="0.7468503937007874" header="0.30000000000000004" footer="0.30000000000000004"/>
  <pageSetup horizontalDpi="600" verticalDpi="600" orientation="portrait" scale="70" r:id="rId1"/>
  <rowBreaks count="1" manualBreakCount="1">
    <brk id="6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Peruxxoft™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BlackCrystal™ v8</dc:creator>
  <cp:keywords/>
  <dc:description/>
  <cp:lastModifiedBy>Rafael Humberto Angel Rico</cp:lastModifiedBy>
  <cp:lastPrinted>2014-10-10T18:55:52Z</cp:lastPrinted>
  <dcterms:created xsi:type="dcterms:W3CDTF">2014-03-19T20:09:32Z</dcterms:created>
  <dcterms:modified xsi:type="dcterms:W3CDTF">2015-05-07T15:11:49Z</dcterms:modified>
  <cp:category/>
  <cp:version/>
  <cp:contentType/>
  <cp:contentStatus/>
</cp:coreProperties>
</file>